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rferias-my.sharepoint.com/personal/cchavezo_corferias_com/Documents/Documentos/PMD2030/CONTRATO INTERVENTORIA DISEÑOS/TERMINOS INVITACION ADENDA_05102026/"/>
    </mc:Choice>
  </mc:AlternateContent>
  <xr:revisionPtr revIDLastSave="0" documentId="8_{81538E8D-947E-4F92-84DE-C68FA0A4A41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NEXO - 2 -ESCENARIO (i)" sheetId="4" r:id="rId1"/>
    <sheet name="ANEXO - 2 -ESCENARIO (ii)" sheetId="6" r:id="rId2"/>
    <sheet name="Personal de Apoyo y Reglas" sheetId="8" r:id="rId3"/>
    <sheet name="Matriz de Experiencia" sheetId="9" r:id="rId4"/>
  </sheets>
  <definedNames>
    <definedName name="_xlnm.Print_Area" localSheetId="0">'ANEXO - 2 -ESCENARIO (i)'!$A$8:$H$65</definedName>
    <definedName name="_xlnm.Print_Area" localSheetId="1">'ANEXO - 2 -ESCENARIO (ii)'!$A$9:$H$65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6" l="1"/>
  <c r="P57" i="6"/>
  <c r="P56" i="6"/>
  <c r="P55" i="6"/>
  <c r="P54" i="6"/>
  <c r="P53" i="6"/>
  <c r="N47" i="6"/>
  <c r="P47" i="6" s="1"/>
  <c r="N46" i="6"/>
  <c r="P46" i="6" s="1"/>
  <c r="N45" i="6"/>
  <c r="P45" i="6" s="1"/>
  <c r="N43" i="6"/>
  <c r="P43" i="6" s="1"/>
  <c r="N42" i="6"/>
  <c r="P42" i="6" s="1"/>
  <c r="N41" i="6"/>
  <c r="P41" i="6" s="1"/>
  <c r="N40" i="6"/>
  <c r="P40" i="6" s="1"/>
  <c r="N39" i="6"/>
  <c r="P39" i="6" s="1"/>
  <c r="N38" i="6"/>
  <c r="P38" i="6" s="1"/>
  <c r="N37" i="6"/>
  <c r="P37" i="6" s="1"/>
  <c r="N36" i="6"/>
  <c r="P36" i="6" s="1"/>
  <c r="N35" i="6"/>
  <c r="P35" i="6" s="1"/>
  <c r="N34" i="6"/>
  <c r="P34" i="6" s="1"/>
  <c r="N33" i="6"/>
  <c r="P33" i="6" s="1"/>
  <c r="N32" i="6"/>
  <c r="P32" i="6" s="1"/>
  <c r="N31" i="6"/>
  <c r="P31" i="6" s="1"/>
  <c r="N30" i="6"/>
  <c r="P30" i="6" s="1"/>
  <c r="N29" i="6"/>
  <c r="P29" i="6" s="1"/>
  <c r="N28" i="6"/>
  <c r="P28" i="6" s="1"/>
  <c r="N27" i="6"/>
  <c r="P27" i="6" s="1"/>
  <c r="N26" i="6"/>
  <c r="P26" i="6" s="1"/>
  <c r="N25" i="6"/>
  <c r="P25" i="6" s="1"/>
  <c r="N24" i="6"/>
  <c r="P24" i="6" s="1"/>
  <c r="N23" i="6"/>
  <c r="P23" i="6" s="1"/>
  <c r="N22" i="6"/>
  <c r="P22" i="6" s="1"/>
  <c r="N21" i="6"/>
  <c r="P21" i="6" s="1"/>
  <c r="N20" i="6"/>
  <c r="P20" i="6" s="1"/>
  <c r="N19" i="6"/>
  <c r="P19" i="6" s="1"/>
  <c r="N18" i="6"/>
  <c r="P18" i="6" s="1"/>
  <c r="N17" i="6"/>
  <c r="P17" i="6" s="1"/>
  <c r="N16" i="6"/>
  <c r="P16" i="6" s="1"/>
  <c r="N15" i="6"/>
  <c r="P15" i="6" s="1"/>
  <c r="N14" i="6"/>
  <c r="P14" i="6" s="1"/>
  <c r="N13" i="6"/>
  <c r="P13" i="6" s="1"/>
  <c r="H57" i="6"/>
  <c r="H56" i="6"/>
  <c r="H55" i="6"/>
  <c r="H54" i="6"/>
  <c r="F47" i="6"/>
  <c r="H47" i="6" s="1"/>
  <c r="F46" i="6"/>
  <c r="H46" i="6" s="1"/>
  <c r="F45" i="6"/>
  <c r="H45" i="6" s="1"/>
  <c r="F43" i="6"/>
  <c r="H43" i="6" s="1"/>
  <c r="F42" i="6"/>
  <c r="H42" i="6" s="1"/>
  <c r="F41" i="6"/>
  <c r="H41" i="6" s="1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H19" i="6" s="1"/>
  <c r="F18" i="6"/>
  <c r="H18" i="6" s="1"/>
  <c r="F17" i="6"/>
  <c r="H17" i="6" s="1"/>
  <c r="F16" i="6"/>
  <c r="F15" i="6"/>
  <c r="F14" i="6"/>
  <c r="F13" i="6"/>
  <c r="F12" i="4"/>
  <c r="H12" i="4" s="1"/>
  <c r="H58" i="6" l="1"/>
  <c r="P58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13" i="6"/>
  <c r="H37" i="6"/>
  <c r="H14" i="6"/>
  <c r="H38" i="6"/>
  <c r="H15" i="6"/>
  <c r="H39" i="6"/>
  <c r="H16" i="6"/>
  <c r="H40" i="6"/>
  <c r="P48" i="6"/>
  <c r="F42" i="4"/>
  <c r="H42" i="4" s="1"/>
  <c r="F40" i="4"/>
  <c r="H40" i="4" s="1"/>
  <c r="F39" i="4"/>
  <c r="H39" i="4" s="1"/>
  <c r="F38" i="4"/>
  <c r="H38" i="4" s="1"/>
  <c r="F37" i="4"/>
  <c r="H37" i="4" s="1"/>
  <c r="F36" i="4"/>
  <c r="H36" i="4" s="1"/>
  <c r="F35" i="4"/>
  <c r="H35" i="4" s="1"/>
  <c r="F33" i="4"/>
  <c r="H33" i="4" s="1"/>
  <c r="F32" i="4"/>
  <c r="H32" i="4" s="1"/>
  <c r="F31" i="4"/>
  <c r="H31" i="4" s="1"/>
  <c r="F30" i="4"/>
  <c r="H30" i="4" s="1"/>
  <c r="F29" i="4"/>
  <c r="H29" i="4" s="1"/>
  <c r="F27" i="4"/>
  <c r="H27" i="4" s="1"/>
  <c r="F26" i="4"/>
  <c r="H26" i="4" s="1"/>
  <c r="F25" i="4"/>
  <c r="H25" i="4" s="1"/>
  <c r="F24" i="4"/>
  <c r="H24" i="4" s="1"/>
  <c r="F23" i="4"/>
  <c r="H23" i="4" s="1"/>
  <c r="F22" i="4"/>
  <c r="H22" i="4" s="1"/>
  <c r="F21" i="4"/>
  <c r="H21" i="4" s="1"/>
  <c r="F19" i="4"/>
  <c r="H19" i="4" s="1"/>
  <c r="F16" i="4"/>
  <c r="H16" i="4" s="1"/>
  <c r="P60" i="6" l="1"/>
  <c r="P61" i="6" s="1"/>
  <c r="P62" i="6" s="1"/>
  <c r="H48" i="6"/>
  <c r="H60" i="6" s="1"/>
  <c r="F34" i="4"/>
  <c r="F28" i="4"/>
  <c r="H28" i="4" s="1"/>
  <c r="F20" i="4"/>
  <c r="H20" i="4" s="1"/>
  <c r="F17" i="4"/>
  <c r="H17" i="4" s="1"/>
  <c r="H61" i="6" l="1"/>
  <c r="H62" i="6" s="1"/>
  <c r="H66" i="6"/>
  <c r="H67" i="6" s="1"/>
  <c r="H68" i="6" s="1"/>
  <c r="F45" i="4"/>
  <c r="H45" i="4" s="1"/>
  <c r="F14" i="4" l="1"/>
  <c r="H14" i="4" s="1"/>
  <c r="F41" i="4"/>
  <c r="H41" i="4" s="1"/>
  <c r="F18" i="4"/>
  <c r="H18" i="4" s="1"/>
  <c r="F15" i="4"/>
  <c r="H15" i="4" s="1"/>
  <c r="H34" i="4"/>
  <c r="F46" i="4"/>
  <c r="H46" i="4" s="1"/>
  <c r="F44" i="4"/>
  <c r="H44" i="4" s="1"/>
  <c r="F13" i="4"/>
  <c r="H13" i="4" s="1"/>
  <c r="H47" i="4" l="1"/>
  <c r="H56" i="4"/>
  <c r="H54" i="4"/>
  <c r="H52" i="4"/>
  <c r="H55" i="4"/>
  <c r="H53" i="4"/>
  <c r="H57" i="4" l="1"/>
  <c r="H59" i="4" l="1"/>
  <c r="H60" i="4" l="1"/>
  <c r="H61" i="4" s="1"/>
</calcChain>
</file>

<file path=xl/sharedStrings.xml><?xml version="1.0" encoding="utf-8"?>
<sst xmlns="http://schemas.openxmlformats.org/spreadsheetml/2006/main" count="438" uniqueCount="270">
  <si>
    <t>CONCEPTO</t>
  </si>
  <si>
    <t>A</t>
  </si>
  <si>
    <t>B</t>
  </si>
  <si>
    <t>C</t>
  </si>
  <si>
    <t>D</t>
  </si>
  <si>
    <t>E</t>
  </si>
  <si>
    <t>F</t>
  </si>
  <si>
    <t>G</t>
  </si>
  <si>
    <t>SUELDO MES BÁSICO</t>
  </si>
  <si>
    <t>% DEDICACIÓN</t>
  </si>
  <si>
    <t>CANTIDAD REQUERIDA</t>
  </si>
  <si>
    <t>FACTOR MULTIPLICADOR</t>
  </si>
  <si>
    <t>VALOR MES
(AXBXCXD)</t>
  </si>
  <si>
    <t>No. DE 
MESES</t>
  </si>
  <si>
    <t>TOTAL 
(EXF)</t>
  </si>
  <si>
    <t>Director General de Interventoría</t>
  </si>
  <si>
    <t>Ingeniero o Arquitecto Auxiliar Dibujante en AutoCAD y Revit</t>
  </si>
  <si>
    <t>Supervisor de la Comisión topográfica</t>
  </si>
  <si>
    <t>ST1                         SUBTOTAL COSTO PERSONAL PROFESIONAL (SUMATORIA COLUMNA G)</t>
  </si>
  <si>
    <t>OTROS COSTOS (ADMINISTRATIVOS, OFICINA)</t>
  </si>
  <si>
    <t>DESCRIPCION</t>
  </si>
  <si>
    <t>O</t>
  </si>
  <si>
    <t>P</t>
  </si>
  <si>
    <t>Q</t>
  </si>
  <si>
    <t>R</t>
  </si>
  <si>
    <t>UNIDAD</t>
  </si>
  <si>
    <t>CANTIDAD</t>
  </si>
  <si>
    <t>VR UNITARIO</t>
  </si>
  <si>
    <t>VR. TOTAL</t>
  </si>
  <si>
    <t>UND</t>
  </si>
  <si>
    <t>Servicio de mensajeria (incluye Moto, combustible, mantenimiento y motorista)</t>
  </si>
  <si>
    <t>Comunicaciones (alquiler equipo de computo portatiles)</t>
  </si>
  <si>
    <t>Papelería</t>
  </si>
  <si>
    <t>ST 2                      SUBTOTAL OTROS COSTOS DIRECTOS (SUMATORIA COLUMNA R)</t>
  </si>
  <si>
    <t>COSTO TOTAL (SUMATORIA ST1+ST2)</t>
  </si>
  <si>
    <t>IVA 19%</t>
  </si>
  <si>
    <t>VALOR TOTAL OFERTA (SUMATORIA COSTO TOTAL + IVA)</t>
  </si>
  <si>
    <t xml:space="preserve"> </t>
  </si>
  <si>
    <t xml:space="preserve">ANEXO Nº 2 </t>
  </si>
  <si>
    <t>PROPUESTA ECONOMICA</t>
  </si>
  <si>
    <t>Especialista en sistemas de iluminación y control de iluminación</t>
  </si>
  <si>
    <t>Especialista en sistemas hidráulicos, sanitarios, pluviales, de aire comprimido y gas</t>
  </si>
  <si>
    <t>Especialista en sistemas y redes de detección (RDI) y extinción contra incendio (RCI)</t>
  </si>
  <si>
    <t>Especialista en sistemas de ventilación mecánica y climatización (HVAC)</t>
  </si>
  <si>
    <t>Especialista en sistemas audiovisuales y de sonido</t>
  </si>
  <si>
    <t>Especialista en urbanismo</t>
  </si>
  <si>
    <t>Especialista en paisajismo</t>
  </si>
  <si>
    <t>Especialista en manejo de residuos</t>
  </si>
  <si>
    <t>Especialista en sistemas de accesibilidad urbanística y verificación operación de Parqueadero</t>
  </si>
  <si>
    <t>Especialista en señalética</t>
  </si>
  <si>
    <t>Especilista en sistemas de transporte vertical</t>
  </si>
  <si>
    <t>Especialista ambiental y en planes de manejo ambiental</t>
  </si>
  <si>
    <t>Especialista en estudios sociales y planes de gestión social</t>
  </si>
  <si>
    <t>Especialista en interiorismo</t>
  </si>
  <si>
    <t>Especialista en diseño de cocinas Industriales y zonas de catering</t>
  </si>
  <si>
    <t>Especialista en estudios de eficiencia energética y en sistemas de generación fotovoltaicos</t>
  </si>
  <si>
    <t>Especialista en sistemas BMA (Building Management Automation)</t>
  </si>
  <si>
    <t>Especialista en diseño técnico de fachadas</t>
  </si>
  <si>
    <t>Especialista en sistemas bioclimáticos</t>
  </si>
  <si>
    <t xml:space="preserve">Especialista en desarrollo de presupuestos y control costos </t>
  </si>
  <si>
    <t>Especialista en diseño arquitectónico</t>
  </si>
  <si>
    <t>Especialista en sistemas de seguridad de bienes y CCTV</t>
  </si>
  <si>
    <t>Especialista en gestión de trámites y aprobaciones ante empresas de servicio publicos y  acomañamiento en la gestión de las licencias de construcción del proyecto (Acompañamineto en las etapas en que se surtan los proceso para obtención y modificaciones de la licencia de contrucción)</t>
  </si>
  <si>
    <t xml:space="preserve">Personal administrativo de oficina </t>
  </si>
  <si>
    <t>PERSONAL ESPECIALISTA</t>
  </si>
  <si>
    <t>PERSONAL DE APOYO TECNICO</t>
  </si>
  <si>
    <t>Revisor Independiente de Diseños (Decreto 0945)</t>
  </si>
  <si>
    <t>Ingeniero o Arquitecto Modelador BIM de apoyo adicional</t>
  </si>
  <si>
    <t>Equipo para oficina, software necesario para todas las actividades requeridas en el objeto contractual,
alquiler mobiliario de oficina y archivo</t>
  </si>
  <si>
    <t xml:space="preserve"> INVITACIÓN PÚBLICA PARA SELECCIONAR LA MEJOR PROPUESTA TÉCNICA Y ECONÓMICA PARA LA REALIZACIÓN DE LA INTERVENTORÍA TÉCNICA Y ADMINISTRATIVA INTEGRAL AL DISEÑO ARQUITECTÓNICO, TOPOGRAFÍA Y AL CONTRATO DE CONSULTORÍA QUE TIENE POR OBJETO REALIZAR LOS DISEÑOS Y ESTUDIOS TÉCNICOS DE LAS TRES FASES DEL PLAN MAESTRO DE DESARROLLO URBANÍSTICO Y ARQUITECTÓNICO DE LA CORPORACIÓN DE FERIAS Y EXPOSICIONES S.A. USUARIO OPERADOR DE ZONA FRANCA BENEFICIO E INTERÉS COLECTIVO</t>
  </si>
  <si>
    <t>A-1</t>
  </si>
  <si>
    <t>B-1</t>
  </si>
  <si>
    <t>C-1</t>
  </si>
  <si>
    <t>D-1</t>
  </si>
  <si>
    <t>E-1</t>
  </si>
  <si>
    <t>F-1</t>
  </si>
  <si>
    <t>G-1</t>
  </si>
  <si>
    <t>O-1</t>
  </si>
  <si>
    <t>P-1</t>
  </si>
  <si>
    <t>Q-1</t>
  </si>
  <si>
    <t>R-1</t>
  </si>
  <si>
    <r>
      <rPr>
        <b/>
        <sz val="12"/>
        <color rgb="FFFF0000"/>
        <rFont val="Century Gothic"/>
        <family val="2"/>
      </rPr>
      <t>ST1</t>
    </r>
    <r>
      <rPr>
        <b/>
        <sz val="12"/>
        <rFont val="Century Gothic"/>
        <family val="2"/>
      </rPr>
      <t xml:space="preserve">                         SUBTOTAL COSTO PERSONAL PROFESIONAL (SUMATORIA COLUMNA G)</t>
    </r>
  </si>
  <si>
    <r>
      <rPr>
        <b/>
        <sz val="12"/>
        <color rgb="FFFF0000"/>
        <rFont val="Century Gothic"/>
        <family val="2"/>
      </rPr>
      <t xml:space="preserve">ST2    </t>
    </r>
    <r>
      <rPr>
        <b/>
        <sz val="12"/>
        <rFont val="Century Gothic"/>
        <family val="2"/>
      </rPr>
      <t xml:space="preserve">                  SUBTOTAL OTROS COSTOS DIRECTOS (SUMATORIA COLUMNA R)</t>
    </r>
  </si>
  <si>
    <r>
      <rPr>
        <b/>
        <sz val="12"/>
        <color rgb="FFFF0000"/>
        <rFont val="Century Gothic"/>
        <family val="2"/>
      </rPr>
      <t xml:space="preserve">ST1-1   </t>
    </r>
    <r>
      <rPr>
        <b/>
        <sz val="12"/>
        <rFont val="Century Gothic"/>
        <family val="2"/>
      </rPr>
      <t xml:space="preserve">  SUBTOTAL COSTO PERSONAL PROFESIONAL (SUMATORIA COLUMNA G-1)</t>
    </r>
  </si>
  <si>
    <r>
      <rPr>
        <b/>
        <sz val="12"/>
        <color rgb="FFFF0000"/>
        <rFont val="Century Gothic"/>
        <family val="2"/>
      </rPr>
      <t xml:space="preserve">ST2-1 </t>
    </r>
    <r>
      <rPr>
        <b/>
        <sz val="12"/>
        <rFont val="Century Gothic"/>
        <family val="2"/>
      </rPr>
      <t xml:space="preserve">                SUBTOTAL OTROS COSTOS DIRECTOS (SUMATORIA COLUMNA R-1)</t>
    </r>
  </si>
  <si>
    <t>ESCENARIO (i) 
La interventoría técnica y administrativa integral al diseño arquitectónico, topografía y al contrato de consultoría que tiene por objeto realizar los diseños y estudios técnicos y presupuesto Clase 1 correspondientes a las tres (3) fases del Plan Maestro de Desarrollo Urbanístico y Arquitectónico de Corferias 2030, en un término de ejecución continuo de catorce (14) meses</t>
  </si>
  <si>
    <t>TOTAL ESCENARIO (ii)</t>
  </si>
  <si>
    <t>COSTO TOTAL FASE 1 (SUMATORIA ST1+ST2)</t>
  </si>
  <si>
    <t>COSTO TOTAL  FASE 2 Y 3 (SUMATORIA ST1-1 + ST2-1)</t>
  </si>
  <si>
    <t>COSTO TOTAL ESCENARIO (ii) (SUMATORIA FASE 1+FASE 2 Y 3)</t>
  </si>
  <si>
    <t xml:space="preserve">PERSONAL PROFESIONAL </t>
  </si>
  <si>
    <t>1. PERSONAL DE APOYO TÉCNICO REQUERIDO</t>
  </si>
  <si>
    <t>Cargo / Rol de Apoyo</t>
  </si>
  <si>
    <t>Profesión / Perfil</t>
  </si>
  <si>
    <t>Exp. Mínima</t>
  </si>
  <si>
    <t>Alcance y Responsabilidades</t>
  </si>
  <si>
    <t>Herramientas / Estándar</t>
  </si>
  <si>
    <t>Ingeniero o Arquitecto Auxiliar Dibujante</t>
  </si>
  <si>
    <t>Ingeniero Civil, Arquitecto o Delineante de Arquitectura</t>
  </si>
  <si>
    <t>2 a 3 años</t>
  </si>
  <si>
    <t>AutoCAD, Revit Architecture/Structure</t>
  </si>
  <si>
    <t>Supervisor de la Comisión Topográfica</t>
  </si>
  <si>
    <t>Ingeniero Topográfico o Topógrafo Licenciado</t>
  </si>
  <si>
    <t>3 a 5 años</t>
  </si>
  <si>
    <t>Validación en campo de levantamientos planimétricos, altimétricos, amarra geodésico y georreferenciación del predio.</t>
  </si>
  <si>
    <t>Estación Total, GNSS, NTC / IGAC</t>
  </si>
  <si>
    <t>Ingeniero o Arquitecto Modelador BIM de Apoyo</t>
  </si>
  <si>
    <t>Arquitecto o Ingeniero Civil con entrenamiento BIM</t>
  </si>
  <si>
    <t>Revit, Navisworks, ACC (LOD 350)</t>
  </si>
  <si>
    <t>2. REGLAS TRANSVERSALES DE OBLIGATORIO CUMPLIMIENTO (PLIEGOS DE LICITACIÓN)</t>
  </si>
  <si>
    <t>Criterio / Condición</t>
  </si>
  <si>
    <t>Descripción y Exigencia Contractual</t>
  </si>
  <si>
    <t>Acreditación de Experiencia General</t>
  </si>
  <si>
    <t>La experiencia general se contabilizará estrictamente a partir de la fecha de expedición de la matrícula o tarjeta profesional expedida por el consejo competente (COPNIA, CPNAA, etc.), conforme a la Ley 400 de 1997 y el Decreto 0945 de 2017.</t>
  </si>
  <si>
    <t>Firma y Responsabilidad de Entregables</t>
  </si>
  <si>
    <t>Cada Especialista Principal debe estar debidamente vinculado y firmar la totalidad de las memorias de cálculo, planos, especificaciones técnicas y presupuestos de su área respectiva.</t>
  </si>
  <si>
    <t>Alineación Metodología BIM y CDE</t>
  </si>
  <si>
    <t>Todos los especialistas deben acreditar la entrega de productos coordinados bajo metodología BIM LOD 350 e integrados al Entorno Común de Datos (CDE) en Autodesk Construction Cloud (ACC).</t>
  </si>
  <si>
    <t>Regla del 100% de Cumplimiento</t>
  </si>
  <si>
    <t>Ningún entregable será considerado como recibido a satisfacción si presenta observaciones técnicas abiertas o incumplimiento de normativas aplicables (NSR-10, RETIE, RAS, etc.).</t>
  </si>
  <si>
    <t>Régimen de Independencia (Revisor)</t>
  </si>
  <si>
    <t>El Revisor Independiente de Diseños no podrá tener ningún vínculo laboral con los diseñadores ni con el contratante, ni haber intervenido en ninguna otra fase de consultoría o diseño del proyecto.</t>
  </si>
  <si>
    <t>Matriz Unificada de Perfiles, Experiencia General, Experiencia Específica y Soporte Normativo</t>
  </si>
  <si>
    <t>Especialidad / Cargo</t>
  </si>
  <si>
    <t>Profesión / Matrícula Requerida</t>
  </si>
  <si>
    <t>Exp. General Mínima</t>
  </si>
  <si>
    <t>Exp. Específica Mínima</t>
  </si>
  <si>
    <t>Perfil y Requisitos Específicos de Diseño</t>
  </si>
  <si>
    <t>Soporte Normativo / Técnico</t>
  </si>
  <si>
    <t>Revisor Independiente de Diseños</t>
  </si>
  <si>
    <t>Ingeniero Civil (Matrícula vigente + Registro Acreditado)</t>
  </si>
  <si>
    <t>15 años</t>
  </si>
  <si>
    <t>&gt; 10 años</t>
  </si>
  <si>
    <t>Decreto 0945 de 2017 (Tabla A-5.2-1) y Ley 1796 de 2016.</t>
  </si>
  <si>
    <t>Arquitecto o Ingeniero Civil (Matrícula vigente)</t>
  </si>
  <si>
    <t>Modelo Contrato de Diseño y Anexo 3.</t>
  </si>
  <si>
    <t>Arquitecto o Ingeniero (Certificación BIM / ACC)</t>
  </si>
  <si>
    <t>10 años</t>
  </si>
  <si>
    <t>Anexo 3 (Num. 32) y Anexo 6 EIR.</t>
  </si>
  <si>
    <t>Ingeniero Civil (Matrícula vigente COPNIA)</t>
  </si>
  <si>
    <t>Decreto 0945 (Tabla A-5.2-1 / NSR-10 Título A).</t>
  </si>
  <si>
    <t>Especialista en Diseño Arquitectónico</t>
  </si>
  <si>
    <t>Arquitecto (Matrícula vigente CPNAA)</t>
  </si>
  <si>
    <t>Decreto 0945 y Anexo 3.</t>
  </si>
  <si>
    <t>Decreto 0945 (Tabla A-5.2-1) / NSR-10 Título B y F.</t>
  </si>
  <si>
    <t>Ingeniero Eléctrico (Matrícula COPNIA/CONTE)</t>
  </si>
  <si>
    <t>&gt; 5 años</t>
  </si>
  <si>
    <t>RETIE, Código Eléctrico NTC-2050.</t>
  </si>
  <si>
    <t>Especialista en Sistemas de Iluminación y Control</t>
  </si>
  <si>
    <t>Ingeniero Eléctrico / Diseñador de Iluminación</t>
  </si>
  <si>
    <t>&gt;  5 años</t>
  </si>
  <si>
    <t>RETILAP, ASHRAE 90.1.</t>
  </si>
  <si>
    <t>Especialista Hidráulico, Sanitario, Pluvial, Aire y Gas</t>
  </si>
  <si>
    <t>Ingeniero Civil o Sanitario (Matrícula vigente)</t>
  </si>
  <si>
    <t>Reglamento RAS, Res. 90902 de 2013 (Gas).</t>
  </si>
  <si>
    <t>Especialista en Redes Detección (RDI) y Extinción (RCI)</t>
  </si>
  <si>
    <t>Ingeniero Civil, Mecánico o Sanitario</t>
  </si>
  <si>
    <t>NSR-10 (Títulos J y K), Normas NFPA (13, 14, 20, 72).</t>
  </si>
  <si>
    <t>Especialista en Ventilación Mecánica y HVAC</t>
  </si>
  <si>
    <t>Ingeniero Mecánico (Matrícula vigente)</t>
  </si>
  <si>
    <t>ASHRAE (55, 62.1, 90.1), RETIE.</t>
  </si>
  <si>
    <t>Especialista en Sistemas Bioclimáticos</t>
  </si>
  <si>
    <t>Arquitecto o Ingeniero (Especialista en Sostenibilidad)</t>
  </si>
  <si>
    <t>Estándares ASHRAE y normas de eficiencia energética.</t>
  </si>
  <si>
    <t>Especialista en Seguridad Humana y Señalización de Emergencia</t>
  </si>
  <si>
    <t>Arquitecto o Ingeniero (Esp. Seguridad Humana)</t>
  </si>
  <si>
    <t>NSR-10 (Título J), NFPA 101 (Life Safety Code).</t>
  </si>
  <si>
    <t>Especialista en Seguridad de Bienes y CCTV</t>
  </si>
  <si>
    <t>Ingeniero Electrónico, Sistemas o Telecomunicaciones</t>
  </si>
  <si>
    <t>Normas internacionales de seguridad electrónica.</t>
  </si>
  <si>
    <t>Especialista en Sistemas Acústicos</t>
  </si>
  <si>
    <t>Ingeniero de Sonido, Acústico o Civil Esp.</t>
  </si>
  <si>
    <t>Resolución 0627 de 2006 (Ministerio de Ambiente).</t>
  </si>
  <si>
    <t>Especialista en Sistemas Audiovisuales y de Sonido</t>
  </si>
  <si>
    <t>Ingeniero de Sonido, Electrónico o Telecomunicaciones</t>
  </si>
  <si>
    <t>Estándares AVIXA, IEC y NFPA 72.</t>
  </si>
  <si>
    <t>Especialista en Urbanismo</t>
  </si>
  <si>
    <t>Arquitecto Urbanista (Matrícula vigente)</t>
  </si>
  <si>
    <t>Decreto 555 de 2021 (POT), Cartilla de Espacio Público.</t>
  </si>
  <si>
    <t>Especialista en Paisajismo</t>
  </si>
  <si>
    <t>Arquitecto Paisajista / Ing. Forestal o Agrónomo</t>
  </si>
  <si>
    <t>Manual de Silvicultura Urbana de Bogotá, Norma NS-166.</t>
  </si>
  <si>
    <t>Especialista en Manejo de Residuos (PMIRS)</t>
  </si>
  <si>
    <t>Ingeniero Ambiental o Sanitario</t>
  </si>
  <si>
    <t>Res. 0754 de 2014, Decreto 4741 de 2005 (RESPEL).</t>
  </si>
  <si>
    <t>Especialista en Accesibilidad y Operación de Parqueaderos</t>
  </si>
  <si>
    <t>Ingeniero Civil / Transportes / Arquitecto</t>
  </si>
  <si>
    <t>Manual de Señalización Vial, Ley 361 de 1997 / NTC 4143.</t>
  </si>
  <si>
    <t xml:space="preserve">Especialista en Señalética </t>
  </si>
  <si>
    <t>Diseñador Industrial, Gráfico o Arquitecto</t>
  </si>
  <si>
    <t>Manual de Marca Corferias, Cartilla de Mobiliario Urbano.</t>
  </si>
  <si>
    <t>Especialista en Transporte Vertical</t>
  </si>
  <si>
    <t>Ingeniero Mecánico o Electromecánico</t>
  </si>
  <si>
    <t>NTC 2769, NTC 5926, RETIE.</t>
  </si>
  <si>
    <t>Especialista Ambiental y Planes de Manejo Ambiental</t>
  </si>
  <si>
    <t>Decreto 1076 de 2015, Normativa ambiental distrital (SDA).</t>
  </si>
  <si>
    <t>Especialista en Estudios Sociales y PGS</t>
  </si>
  <si>
    <t>Sociólogo, Trabajador Social o Comunicador</t>
  </si>
  <si>
    <t>8 años</t>
  </si>
  <si>
    <t>&gt; 4 años</t>
  </si>
  <si>
    <t>Lineamientos SDP/IDU, Ley 1581 de 2012 (Habeas Data).</t>
  </si>
  <si>
    <t>Especialista en Interiorismo</t>
  </si>
  <si>
    <t>Arquitecto o Diseñador de Interiores</t>
  </si>
  <si>
    <t>RETILAP, Normas de confort acústico y térmico.</t>
  </si>
  <si>
    <t>Especialista en Cocinas Industriales y Catering</t>
  </si>
  <si>
    <t>Arquitecto o Ing. Mecánico/Sanitario Esp.</t>
  </si>
  <si>
    <t>Diseño arquitectónico y de guías mecánicas (rough-ins) para cocinas industriales de alta producción bajo el concepto de marcha hacia adelante.</t>
  </si>
  <si>
    <t>Res. 2674 de 2013 (INVIMA), Protocolos Sanitarios.</t>
  </si>
  <si>
    <t>Especialista en Eficiencia Energética y Fotovoltaico</t>
  </si>
  <si>
    <t>Ingeniero Eléctrico (Matrícula vigente)</t>
  </si>
  <si>
    <t>RETIE, Guía de Construcción Sostenible de Bogotá.</t>
  </si>
  <si>
    <t>Especialista en Gestión de Trámites y Licencias</t>
  </si>
  <si>
    <t>Arquitecto o Ingeniero Civil Esp.</t>
  </si>
  <si>
    <t>Gestión, radicación y seguimiento de licencias de construcción ante Curadurías Urbanas y trámites de disponibilidad ante empresas de servicios públicos.</t>
  </si>
  <si>
    <t>Decreto 1077 de 2015, Ley 1796 de 2016.</t>
  </si>
  <si>
    <t>Especialista en Sistemas BMA (BMS / Automatización)</t>
  </si>
  <si>
    <t>Ingeniero Electrónico, Mecatrónico o Control</t>
  </si>
  <si>
    <t>Estándares ASHRAE 135 (BACnet), Ciberseguridad TI.</t>
  </si>
  <si>
    <t>Especialista en Presupuestos y Costos (Clase 1)</t>
  </si>
  <si>
    <t>Ingeniero Civil o Arquitecto Esp. Costos</t>
  </si>
  <si>
    <t>Estándares AACE International, WBS MasterFormat.</t>
  </si>
  <si>
    <t>Especialista en Diseño Técnico de Fachadas</t>
  </si>
  <si>
    <t>Arquitecto o Ingeniero Esp. Envolventes</t>
  </si>
  <si>
    <t>NSR-10 (Cargas de viento), Estándares Térmicos.</t>
  </si>
  <si>
    <t>PERSONAL DE APOYO TÉCNICO Y REGLAS TRANSVERSALES DE LA INVITACIÓN</t>
  </si>
  <si>
    <t xml:space="preserve">Investigación geotécnica del subsuelo, diseño de cimentaciones profundas (pilotes), análisis de estabilidad y deformaciones para grandes estructuras. </t>
  </si>
  <si>
    <t>PLAN MAESTRO CORFERIAS 2030 (PMDUA) - REQUERIMIENTOS DE EXPERIENCIA PARA ESPECIALISTAS DE DISEÑOS TÉCNICOS</t>
  </si>
  <si>
    <t xml:space="preserve">Especialista en sistemas de seguridad humana, iluminación y señalización de emergencia </t>
  </si>
  <si>
    <t>Especialista en sistemas acusticos (aislamiento y acondicionamiento)</t>
  </si>
  <si>
    <t xml:space="preserve">Diseño o revisión estructural bajo NSR-10. Debe certificar independencia laboral absoluta del diseñador.
Al menos 1 proyecto institucionales/comerciales &gt; 15.000 m² con cimentación profunda </t>
  </si>
  <si>
    <t>Director/Coordinador de Diseños en proyectos multidisciplinarios. Al menos 1 proyecto institucional/comercial &gt; 15.000 m² con cimentación profunda</t>
  </si>
  <si>
    <t xml:space="preserve">Liderazgo en coordinación de modelos federados en BIM LOD 350, gestión del CDE en Autodesk Construction Cloud (ACC) y clash detection. Al menos 1 proyecto institucional/comercial &gt; 15.000 m² con cimentación profunda </t>
  </si>
  <si>
    <t>Diseño estructural de edificaciones en concreto y estructuras metálicas de gran luz libre bajo NSR-10 (o posgrado en estructuras + experiencia). Al menos 1 proyecto institucional/comercial &gt; 15.000 m² con cimentación profunda</t>
  </si>
  <si>
    <t xml:space="preserve">Diseño de sistemas eléctricos de media/baja tensión, subestaciones, plantas de suplencia 100% y cableado estructurado para grandes superficies. Al menos 1 proyecto institucional/comercial &gt; 15.000 m²  </t>
  </si>
  <si>
    <t xml:space="preserve">Diseño técnico de envolventes, fachadas livianas/ventiladas, comportamiento estructural e impermeabilización de elementos icónicos. Al menos 1 proyecto institucionales/comerciales &gt; 15.000 m² </t>
  </si>
  <si>
    <t>Consolidación de presupuestos maestros Clase 1, estructuración de WBS, análisis de APUs y extracción de cantidades (Quantity Takeoff) desde BIM LOD 350. Al menos 1 proyecto institucionales/comerciales &gt; 15.000 m² y presupuesto Clase 1.</t>
  </si>
  <si>
    <t xml:space="preserve">Diseño de arquitectura de automatización de edificios (BMA), listas de puntos I/O, secuencias de operación (SOO) y protocolos abiertos (BACnet/Modbus).  Al menos 1 proyecto institucional/comercial &gt; 15.000 m² </t>
  </si>
  <si>
    <t xml:space="preserve">Modelación energética de edificaciones, simulación de recurso solar (PVsyst) y diseño de sistemas solares fotovoltaicos On-Grid.  Al menos 1 proyecto institucional/comercial &gt; 15.000 m² </t>
  </si>
  <si>
    <t xml:space="preserve">Diseño de interiores corporativos/institucionales de alta gama, especificación de acabados de alto tráfico y mobiliario (FF&amp;E).  Al menos 1 proyecto institucional/comercial &gt; 15.000 m²  </t>
  </si>
  <si>
    <t xml:space="preserve">Diseño y ejecución de Planes de Gestión Social (PGS), levantamiento de actas de vecindad y relacionamiento comunitario para obras.  Al menos 1 proyecto institucional/comercial &gt; 15.000 m² </t>
  </si>
  <si>
    <t xml:space="preserve">Elaboración de Estudios Ambientales, formulación de PMA y gestión integral de permisos ante la SDA y EAAB.  Al menos 1 proyecto institucional/comercial &gt; 15.000 m²  </t>
  </si>
  <si>
    <t xml:space="preserve">Estudios de tráfico vertical, cálculo y diseño de ascensores de pasajeros, montacargas industriales de alta capacidad y escaleras mecánicas.  Al menos 1 proyecto institucional/comercial &gt; 15.000 m²  </t>
  </si>
  <si>
    <t xml:space="preserve">Diseño industrial y gráfico de familias de señales interiores/exteriores, estrategias de wayfinding y accesibilidad cognitiva/Braille. Al menos 1 proyecto institucional/comercial &gt; 15.000 m²  </t>
  </si>
  <si>
    <t xml:space="preserve">Diseño geométrico de vías, accesibilidad universal (PMR), diseño de parqueaderos y simulación de giros (swept path analysis). Al menos 1 proyecto institucional/comercial &gt; 15.000 m²  </t>
  </si>
  <si>
    <t xml:space="preserve">Diseño de Unidades de Almacenamiento de Residuos (UAR), rutas sanitarias de logística ferial y formulación del PMIRS. Al menos 1 proyecto institucional/comercial &gt; 15.000 m² </t>
  </si>
  <si>
    <t xml:space="preserve">Diseño paisajístico integral, selección de flora nativa, drenaje sostenible (SUDS) y trámites ante el Jardín Botánico / SIGAU. Al menos 1 proyecto institucional/comercial &gt; 15.000 m²  </t>
  </si>
  <si>
    <t xml:space="preserve">Diseño de aislamiento y acondicionamiento acústico para recintos de eventos masivos, simulación de mapas de ruido exterior e interior. Al menos 1 proyecto institucional/comercial &gt; 15.000 m²  </t>
  </si>
  <si>
    <t xml:space="preserve">Diseño de sistemas integrados de videovigilancia (CCTV), control de accesos, detección de intrusión y centros de monitoreo. Al menos 1 proyecto institucional/comercial &gt; 15.000 m² </t>
  </si>
  <si>
    <t xml:space="preserve">Cálculo de cargas ocupacionales, rutas de evacuación, tiempos de salida e iluminación de emergencia para altas afluencias. Al menos 1 proyecto institucional/comercial &gt; 15.000 m²  </t>
  </si>
  <si>
    <t xml:space="preserve">Modelación térmica/lumínica, estrategias pasivas, envolvente térmica y consultoría para certificaciones (LEED, EDGE). Al menos 1 proyecto institucional/comercial &gt; 15.000 m² </t>
  </si>
  <si>
    <t xml:space="preserve">Diseño de sistemas de aire acondicionado, extracción, renovación de aire y climatización de gran envergadura. Al menos 1 proyecto institucional/comercial &gt; 15.000 m²  </t>
  </si>
  <si>
    <t xml:space="preserve">Diseño de sistemas de protección contra incendios (rociadores, gabinetes, cuartos de bombas, paneles RDI y centrales de alarma). Al menos 1 proyecto institucional/comercial &gt; 15.000 m² </t>
  </si>
  <si>
    <t xml:space="preserve">Diseño de redes hidrosanitarias masivas, almacenamiento pluvial, aprovechamiento de aguas lluvias, aire comprimido y redes internas de gas. Al menos 1 proyecto institucional/comercial &gt; 15.000 m²  </t>
  </si>
  <si>
    <t>Diseño de iluminación arquitectónica, simulación Dialux/3D, mapas de calor y sistemas automatizados de control de iluminación. Al menos 1 proyecto institucional/comercial &gt; 15.000 m²</t>
  </si>
  <si>
    <t xml:space="preserve">Diseño arquitectónico de edificaciones de gran escala, recintos de eventos, pabellones feriales o centros comerciales.
Al menos 1 proyecto institucional/comercial &gt; 15.000 m² </t>
  </si>
  <si>
    <t>Diseño de sistemas de refuerzo sonoro, electroacústica, sistemas de sonido ambiental masivo y evacuación por voz (PA/VA). Al menos 1 proyecto institucional/comercial &gt; 15.000 m²</t>
  </si>
  <si>
    <t xml:space="preserve">Diseño urbano de espacio público, plazas de acceso masivo, integración con la malla vial y gestión ante IDU/SDP. Al menos 1 proyecto institucional/comercial &gt; 15.000 m² </t>
  </si>
  <si>
    <t>Revisión técnica, verificación y superposición de planimetría 2D/3D, seguimiento a la incorporación de observaciones/glosas formuladas por los especialistas, control de cambios y verificación de versión final en los planos entregados por los diseñadores, bajo la supervisión de los especialistas principales de la Interventoría.</t>
  </si>
  <si>
    <t>Auditoría y revisión de modelos BIM 3D en el CDE (Autodesk Construction Cloud - ACC), verificación de la extracción de información y parámetros para el Cuadro de Cantidades de Obra (QTO), seguimiento al cumplimiento de estándares LOD 350 / EIR (Anexo 6) y apoyo en la validación y seguimiento del reporte de colisiones (clash detection).</t>
  </si>
  <si>
    <t xml:space="preserve">Director General de Interventoría </t>
  </si>
  <si>
    <t>Coordinador BIM</t>
  </si>
  <si>
    <t>Diseñador Estructural</t>
  </si>
  <si>
    <t>Ingeniero de Suelos – Geotecnista</t>
  </si>
  <si>
    <t xml:space="preserve">Diseñador Eléctrico y de Telecomunicaciones </t>
  </si>
  <si>
    <t>FASE 1 (8 MESES)</t>
  </si>
  <si>
    <t>ESCENARIO (ii)
La interventoría técnica y administrativa integral al diseño arquitectónico, topografía y al contrato de consultoría que tiene por objeto realizar los diseños y estudios técnicos y presupuesto Clase 1 de la Fase 1 del mencionado Plan, en un término de ejecución planeado de ocho (8) meses, iniciando en noviembre de 2026, contemplando posteriormente una pausa contractual de diez y seis (16) meses. Una vez dicha pausa finalice, se reanudarán las actividades de la interventoría técnica y administrativa integral al diseño arquitectónico, topografía y al contrato de consultoría que tiene por objeto realizar los diseños y estudios técnicos y presupuesto Clase 1 para las Fases 2 y 3, con una duración total de ocho(8) meses.</t>
  </si>
  <si>
    <t>FASE 2 Y 3 (8MESES)</t>
  </si>
  <si>
    <t>Diseñador estructural</t>
  </si>
  <si>
    <t>Diseñador eléctrico y de telecomunicaciones</t>
  </si>
  <si>
    <t xml:space="preserve">Ingeniero de suelos – Geotecnista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</si>
</sst>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_ _€_-;\-* #,##0.00_ _€_-;_-* &quot;-&quot;??_ _€_-;_-@_-"/>
    <numFmt numFmtId="166" formatCode="_(&quot;$&quot;* #,##0.00_);_(&quot;$&quot;* \(#,##0.00\);_(&quot;$&quot;* &quot;-&quot;??_);_(@_)"/>
  </numFmts>
  <fonts count="27" x14ac:knownFonts="1">
    <font>
      <sz val="10"/>
      <name val="Arial Narrow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u/>
      <sz val="11"/>
      <color rgb="FF00808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7"/>
      <name val="Arial Narrow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  <font>
      <b/>
      <sz val="20"/>
      <color theme="1"/>
      <name val="Aptos"/>
      <family val="2"/>
    </font>
    <font>
      <sz val="10"/>
      <name val="Aptos"/>
      <family val="2"/>
    </font>
    <font>
      <sz val="10"/>
      <name val="Arial"/>
      <family val="2"/>
    </font>
    <font>
      <b/>
      <sz val="20"/>
      <name val="Aptos"/>
      <family val="2"/>
    </font>
    <font>
      <b/>
      <sz val="16"/>
      <color theme="0"/>
      <name val="Aptos"/>
      <family val="2"/>
    </font>
    <font>
      <b/>
      <sz val="16"/>
      <name val="Aptos"/>
      <family val="2"/>
    </font>
    <font>
      <b/>
      <sz val="12"/>
      <name val="Aptos"/>
      <family val="2"/>
    </font>
    <font>
      <b/>
      <sz val="12"/>
      <color rgb="FFFF0000"/>
      <name val="Century Gothic"/>
      <family val="2"/>
    </font>
    <font>
      <b/>
      <sz val="16"/>
      <name val="Century Gothic"/>
      <family val="2"/>
    </font>
    <font>
      <sz val="10"/>
      <name val="Century Gothic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595959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F4E78"/>
        <bgColor rgb="FF1F4E78"/>
      </patternFill>
    </fill>
    <fill>
      <patternFill patternType="solid">
        <fgColor rgb="FF2F5496"/>
        <bgColor rgb="FF2F5496"/>
      </patternFill>
    </fill>
    <fill>
      <patternFill patternType="solid">
        <fgColor rgb="FF366092"/>
        <bgColor rgb="FF366092"/>
      </patternFill>
    </fill>
    <fill>
      <patternFill patternType="solid">
        <fgColor rgb="FFFFFFFF"/>
        <bgColor rgb="FFFFFFFF"/>
      </patternFill>
    </fill>
    <fill>
      <patternFill patternType="solid">
        <fgColor rgb="FFF2F5F9"/>
        <bgColor rgb="FFF2F5F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5F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vertical="center"/>
    </xf>
    <xf numFmtId="164" fontId="10" fillId="0" borderId="1" xfId="1" applyNumberFormat="1" applyFont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left" vertical="center" wrapText="1"/>
    </xf>
    <xf numFmtId="9" fontId="2" fillId="0" borderId="0" xfId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horizontal="center" vertical="center" wrapText="1"/>
    </xf>
    <xf numFmtId="166" fontId="14" fillId="0" borderId="0" xfId="3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4" fontId="9" fillId="0" borderId="6" xfId="0" applyNumberFormat="1" applyFont="1" applyBorder="1" applyAlignment="1">
      <alignment vertical="center" wrapText="1"/>
    </xf>
    <xf numFmtId="3" fontId="5" fillId="0" borderId="17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17" fillId="0" borderId="16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/>
    </xf>
    <xf numFmtId="3" fontId="20" fillId="0" borderId="0" xfId="0" applyNumberFormat="1" applyFont="1" applyAlignment="1">
      <alignment vertical="center"/>
    </xf>
    <xf numFmtId="0" fontId="1" fillId="0" borderId="0" xfId="6"/>
    <xf numFmtId="0" fontId="22" fillId="8" borderId="19" xfId="6" applyFont="1" applyFill="1" applyBorder="1" applyAlignment="1">
      <alignment horizontal="center" vertical="center" wrapText="1"/>
    </xf>
    <xf numFmtId="0" fontId="23" fillId="9" borderId="20" xfId="6" applyFont="1" applyFill="1" applyBorder="1" applyAlignment="1">
      <alignment horizontal="left" vertical="center" wrapText="1"/>
    </xf>
    <xf numFmtId="0" fontId="24" fillId="9" borderId="20" xfId="6" applyFont="1" applyFill="1" applyBorder="1" applyAlignment="1">
      <alignment horizontal="left" vertical="center" wrapText="1"/>
    </xf>
    <xf numFmtId="0" fontId="24" fillId="9" borderId="20" xfId="6" applyFont="1" applyFill="1" applyBorder="1" applyAlignment="1">
      <alignment horizontal="center" vertical="center" wrapText="1"/>
    </xf>
    <xf numFmtId="0" fontId="23" fillId="10" borderId="20" xfId="6" applyFont="1" applyFill="1" applyBorder="1" applyAlignment="1">
      <alignment horizontal="left" vertical="center" wrapText="1"/>
    </xf>
    <xf numFmtId="0" fontId="24" fillId="10" borderId="20" xfId="6" applyFont="1" applyFill="1" applyBorder="1" applyAlignment="1">
      <alignment horizontal="left" vertical="center" wrapText="1"/>
    </xf>
    <xf numFmtId="0" fontId="24" fillId="10" borderId="20" xfId="6" applyFont="1" applyFill="1" applyBorder="1" applyAlignment="1">
      <alignment horizontal="center" vertical="center" wrapText="1"/>
    </xf>
    <xf numFmtId="0" fontId="26" fillId="11" borderId="20" xfId="6" applyFont="1" applyFill="1" applyBorder="1" applyAlignment="1">
      <alignment horizontal="left" vertical="center" wrapText="1"/>
    </xf>
    <xf numFmtId="0" fontId="26" fillId="12" borderId="20" xfId="6" applyFont="1" applyFill="1" applyBorder="1" applyAlignment="1">
      <alignment horizontal="left" vertical="center" wrapText="1"/>
    </xf>
    <xf numFmtId="0" fontId="23" fillId="12" borderId="20" xfId="6" applyFont="1" applyFill="1" applyBorder="1" applyAlignment="1">
      <alignment horizontal="left" vertical="center" wrapText="1"/>
    </xf>
    <xf numFmtId="0" fontId="23" fillId="11" borderId="20" xfId="6" applyFont="1" applyFill="1" applyBorder="1" applyAlignment="1">
      <alignment horizontal="left" vertical="center" wrapText="1"/>
    </xf>
    <xf numFmtId="0" fontId="21" fillId="6" borderId="0" xfId="6" applyFont="1" applyFill="1" applyAlignment="1">
      <alignment horizontal="center" vertical="center" wrapText="1"/>
    </xf>
    <xf numFmtId="0" fontId="1" fillId="0" borderId="0" xfId="6"/>
    <xf numFmtId="0" fontId="25" fillId="0" borderId="0" xfId="6" applyFont="1" applyAlignment="1">
      <alignment horizontal="lef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left" vertical="center"/>
    </xf>
    <xf numFmtId="3" fontId="8" fillId="0" borderId="2" xfId="0" applyNumberFormat="1" applyFont="1" applyBorder="1" applyAlignment="1">
      <alignment horizontal="left" vertical="center"/>
    </xf>
    <xf numFmtId="3" fontId="8" fillId="0" borderId="6" xfId="0" applyNumberFormat="1" applyFont="1" applyBorder="1" applyAlignment="1">
      <alignment horizontal="left" vertical="center"/>
    </xf>
    <xf numFmtId="3" fontId="9" fillId="0" borderId="5" xfId="0" applyNumberFormat="1" applyFont="1" applyBorder="1" applyAlignment="1">
      <alignment horizontal="left" vertical="center"/>
    </xf>
    <xf numFmtId="3" fontId="9" fillId="0" borderId="2" xfId="0" applyNumberFormat="1" applyFont="1" applyBorder="1" applyAlignment="1">
      <alignment horizontal="left" vertical="center"/>
    </xf>
    <xf numFmtId="3" fontId="9" fillId="0" borderId="6" xfId="0" applyNumberFormat="1" applyFont="1" applyBorder="1" applyAlignment="1">
      <alignment horizontal="left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12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left" vertical="center"/>
    </xf>
    <xf numFmtId="3" fontId="18" fillId="0" borderId="2" xfId="0" applyNumberFormat="1" applyFont="1" applyBorder="1" applyAlignment="1">
      <alignment horizontal="left" vertical="center"/>
    </xf>
    <xf numFmtId="3" fontId="18" fillId="0" borderId="6" xfId="0" applyNumberFormat="1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3" fontId="8" fillId="0" borderId="1" xfId="0" applyNumberFormat="1" applyFont="1" applyBorder="1" applyAlignment="1">
      <alignment horizontal="left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horizontal="left" vertical="center" wrapText="1"/>
    </xf>
    <xf numFmtId="0" fontId="24" fillId="9" borderId="20" xfId="6" applyFont="1" applyFill="1" applyBorder="1" applyAlignment="1">
      <alignment horizontal="left" vertical="center" wrapText="1"/>
    </xf>
    <xf numFmtId="0" fontId="24" fillId="10" borderId="20" xfId="6" applyFont="1" applyFill="1" applyBorder="1" applyAlignment="1">
      <alignment horizontal="left" vertical="center" wrapText="1"/>
    </xf>
    <xf numFmtId="0" fontId="22" fillId="7" borderId="0" xfId="6" applyFont="1" applyFill="1" applyAlignment="1">
      <alignment horizontal="left" vertical="center" wrapText="1"/>
    </xf>
    <xf numFmtId="0" fontId="22" fillId="8" borderId="19" xfId="6" applyFont="1" applyFill="1" applyBorder="1" applyAlignment="1">
      <alignment horizontal="center" vertical="center" wrapText="1"/>
    </xf>
  </cellXfs>
  <cellStyles count="7">
    <cellStyle name="Moneda 2" xfId="3" xr:uid="{9F813591-8ABD-4843-BB05-2D2101F2B970}"/>
    <cellStyle name="Normal" xfId="0" builtinId="0"/>
    <cellStyle name="Normal 2" xfId="4" xr:uid="{B9D1463F-01C0-46D8-9662-5F39C5AAC771}"/>
    <cellStyle name="Normal 3" xfId="6" xr:uid="{1C09CBDA-26E6-4721-997B-16D064761B93}"/>
    <cellStyle name="Normal_ANEXO5" xfId="2" xr:uid="{A74E1FF5-79EE-4130-B578-2F8E872C673F}"/>
    <cellStyle name="Porcentaje" xfId="1" builtinId="5"/>
    <cellStyle name="Porcentaje 2" xfId="5" xr:uid="{1D3B32D2-8043-42D3-BB48-67FE9A45934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showGridLines="0" topLeftCell="A5" zoomScale="85" zoomScaleNormal="85" zoomScaleSheetLayoutView="100" workbookViewId="0">
      <selection activeCell="B12" sqref="B12"/>
    </sheetView>
  </sheetViews>
  <sheetFormatPr baseColWidth="10" defaultColWidth="12" defaultRowHeight="13" x14ac:dyDescent="0.3"/>
  <cols>
    <col min="1" max="1" width="77.109375" style="2" customWidth="1"/>
    <col min="2" max="2" width="26.6640625" style="8" customWidth="1"/>
    <col min="3" max="3" width="22.6640625" style="7" customWidth="1"/>
    <col min="4" max="4" width="19.6640625" style="7" customWidth="1"/>
    <col min="5" max="5" width="22.77734375" style="8" customWidth="1"/>
    <col min="6" max="6" width="21.109375" style="7" customWidth="1"/>
    <col min="7" max="7" width="17.77734375" style="8" customWidth="1"/>
    <col min="8" max="8" width="24.109375" style="8" customWidth="1"/>
    <col min="9" max="9" width="21.33203125" style="2" customWidth="1"/>
    <col min="10" max="16384" width="12" style="2"/>
  </cols>
  <sheetData>
    <row r="1" spans="1:8" s="32" customFormat="1" ht="29.25" customHeight="1" x14ac:dyDescent="0.3">
      <c r="A1" s="83" t="s">
        <v>38</v>
      </c>
      <c r="B1" s="84"/>
      <c r="C1" s="84"/>
      <c r="D1" s="84"/>
      <c r="E1" s="84"/>
      <c r="F1" s="84"/>
      <c r="G1" s="84"/>
      <c r="H1" s="85"/>
    </row>
    <row r="2" spans="1:8" s="32" customFormat="1" ht="8.25" customHeight="1" x14ac:dyDescent="0.3">
      <c r="B2" s="33"/>
      <c r="C2" s="33"/>
      <c r="D2" s="33"/>
      <c r="E2" s="33"/>
      <c r="F2" s="34"/>
      <c r="G2" s="31"/>
    </row>
    <row r="3" spans="1:8" s="32" customFormat="1" ht="27" customHeight="1" x14ac:dyDescent="0.3">
      <c r="A3" s="86" t="s">
        <v>39</v>
      </c>
      <c r="B3" s="87"/>
      <c r="C3" s="87"/>
      <c r="D3" s="87"/>
      <c r="E3" s="87"/>
      <c r="F3" s="87"/>
      <c r="G3" s="87"/>
      <c r="H3" s="88"/>
    </row>
    <row r="4" spans="1:8" s="32" customFormat="1" ht="7.5" customHeight="1" x14ac:dyDescent="0.3">
      <c r="B4" s="35"/>
      <c r="C4" s="35"/>
      <c r="D4" s="35"/>
      <c r="E4" s="35"/>
      <c r="F4" s="35"/>
      <c r="G4" s="31"/>
    </row>
    <row r="5" spans="1:8" s="32" customFormat="1" ht="62.25" customHeight="1" x14ac:dyDescent="0.3">
      <c r="A5" s="89" t="s">
        <v>69</v>
      </c>
      <c r="B5" s="90"/>
      <c r="C5" s="90"/>
      <c r="D5" s="90"/>
      <c r="E5" s="90"/>
      <c r="F5" s="90"/>
      <c r="G5" s="90"/>
      <c r="H5" s="91"/>
    </row>
    <row r="6" spans="1:8" ht="6.75" customHeight="1" x14ac:dyDescent="0.3"/>
    <row r="7" spans="1:8" ht="61.5" customHeight="1" x14ac:dyDescent="0.3">
      <c r="A7" s="89" t="s">
        <v>85</v>
      </c>
      <c r="B7" s="90"/>
      <c r="C7" s="90"/>
      <c r="D7" s="90"/>
      <c r="E7" s="90"/>
      <c r="F7" s="90"/>
      <c r="G7" s="90"/>
      <c r="H7" s="91"/>
    </row>
    <row r="8" spans="1:8" ht="15" x14ac:dyDescent="0.3">
      <c r="A8" s="93" t="s">
        <v>90</v>
      </c>
      <c r="B8" s="93"/>
      <c r="C8" s="93"/>
      <c r="D8" s="93"/>
      <c r="E8" s="93"/>
      <c r="F8" s="93"/>
      <c r="G8" s="93"/>
      <c r="H8" s="93"/>
    </row>
    <row r="9" spans="1:8" s="3" customFormat="1" ht="21.75" customHeight="1" x14ac:dyDescent="0.3">
      <c r="A9" s="10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</row>
    <row r="10" spans="1:8" s="3" customFormat="1" ht="21.75" customHeight="1" x14ac:dyDescent="0.3">
      <c r="A10" s="97" t="s">
        <v>64</v>
      </c>
      <c r="B10" s="92" t="s">
        <v>8</v>
      </c>
      <c r="C10" s="92" t="s">
        <v>9</v>
      </c>
      <c r="D10" s="95" t="s">
        <v>10</v>
      </c>
      <c r="E10" s="92" t="s">
        <v>11</v>
      </c>
      <c r="F10" s="92" t="s">
        <v>12</v>
      </c>
      <c r="G10" s="92" t="s">
        <v>13</v>
      </c>
      <c r="H10" s="92" t="s">
        <v>14</v>
      </c>
    </row>
    <row r="11" spans="1:8" s="4" customFormat="1" ht="21.75" customHeight="1" x14ac:dyDescent="0.3">
      <c r="A11" s="97"/>
      <c r="B11" s="92"/>
      <c r="C11" s="92"/>
      <c r="D11" s="96"/>
      <c r="E11" s="92"/>
      <c r="F11" s="92"/>
      <c r="G11" s="94"/>
      <c r="H11" s="92"/>
    </row>
    <row r="12" spans="1:8" s="4" customFormat="1" ht="21.75" customHeight="1" x14ac:dyDescent="0.3">
      <c r="A12" s="12" t="s">
        <v>66</v>
      </c>
      <c r="B12" s="39"/>
      <c r="C12" s="23">
        <v>1</v>
      </c>
      <c r="D12" s="14">
        <v>1</v>
      </c>
      <c r="E12" s="14"/>
      <c r="F12" s="14">
        <f t="shared" ref="F12" si="0">B12*C12*D12*E12</f>
        <v>0</v>
      </c>
      <c r="G12" s="14">
        <v>13</v>
      </c>
      <c r="H12" s="14">
        <f t="shared" ref="H12" si="1">F12*G12</f>
        <v>0</v>
      </c>
    </row>
    <row r="13" spans="1:8" s="4" customFormat="1" ht="20.25" customHeight="1" x14ac:dyDescent="0.3">
      <c r="A13" s="24" t="s">
        <v>15</v>
      </c>
      <c r="B13" s="13"/>
      <c r="C13" s="23">
        <v>1</v>
      </c>
      <c r="D13" s="14">
        <v>1</v>
      </c>
      <c r="E13" s="14"/>
      <c r="F13" s="14">
        <f>B13*C13*D13*E13</f>
        <v>0</v>
      </c>
      <c r="G13" s="14">
        <v>14</v>
      </c>
      <c r="H13" s="14">
        <f>F13*G13</f>
        <v>0</v>
      </c>
    </row>
    <row r="14" spans="1:8" s="4" customFormat="1" ht="20.25" customHeight="1" x14ac:dyDescent="0.3">
      <c r="A14" s="24" t="s">
        <v>260</v>
      </c>
      <c r="B14" s="13"/>
      <c r="C14" s="23">
        <v>1</v>
      </c>
      <c r="D14" s="14">
        <v>1</v>
      </c>
      <c r="E14" s="14"/>
      <c r="F14" s="14">
        <f t="shared" ref="F14" si="2">B14*C14*D14*E14</f>
        <v>0</v>
      </c>
      <c r="G14" s="14">
        <v>13</v>
      </c>
      <c r="H14" s="14">
        <f t="shared" ref="H14:H45" si="3">F14*G14</f>
        <v>0</v>
      </c>
    </row>
    <row r="15" spans="1:8" s="4" customFormat="1" ht="16" x14ac:dyDescent="0.3">
      <c r="A15" s="12" t="s">
        <v>269</v>
      </c>
      <c r="B15" s="13"/>
      <c r="C15" s="23">
        <v>0.5</v>
      </c>
      <c r="D15" s="14">
        <v>1</v>
      </c>
      <c r="E15" s="14"/>
      <c r="F15" s="14">
        <f>B15*C15*D15*E15</f>
        <v>0</v>
      </c>
      <c r="G15" s="14">
        <v>6</v>
      </c>
      <c r="H15" s="14">
        <f>F15*G15</f>
        <v>0</v>
      </c>
    </row>
    <row r="16" spans="1:8" s="4" customFormat="1" ht="21.75" customHeight="1" x14ac:dyDescent="0.3">
      <c r="A16" s="12" t="s">
        <v>60</v>
      </c>
      <c r="B16" s="13"/>
      <c r="C16" s="23">
        <v>1</v>
      </c>
      <c r="D16" s="14">
        <v>1</v>
      </c>
      <c r="E16" s="14"/>
      <c r="F16" s="14">
        <f>B16*C16*D16*E16</f>
        <v>0</v>
      </c>
      <c r="G16" s="14">
        <v>13</v>
      </c>
      <c r="H16" s="14">
        <f>F16*G16</f>
        <v>0</v>
      </c>
    </row>
    <row r="17" spans="1:8" s="4" customFormat="1" ht="21" customHeight="1" x14ac:dyDescent="0.3">
      <c r="A17" s="12" t="s">
        <v>267</v>
      </c>
      <c r="B17" s="13"/>
      <c r="C17" s="23">
        <v>1</v>
      </c>
      <c r="D17" s="14">
        <v>1</v>
      </c>
      <c r="E17" s="14"/>
      <c r="F17" s="14">
        <f t="shared" ref="F17" si="4">B17*C17*D17*E17</f>
        <v>0</v>
      </c>
      <c r="G17" s="14">
        <v>13</v>
      </c>
      <c r="H17" s="14">
        <f t="shared" ref="H17" si="5">F17*G17</f>
        <v>0</v>
      </c>
    </row>
    <row r="18" spans="1:8" s="4" customFormat="1" ht="23.25" customHeight="1" x14ac:dyDescent="0.3">
      <c r="A18" s="12" t="s">
        <v>268</v>
      </c>
      <c r="B18" s="13"/>
      <c r="C18" s="23">
        <v>1</v>
      </c>
      <c r="D18" s="14">
        <v>1</v>
      </c>
      <c r="E18" s="14"/>
      <c r="F18" s="14">
        <f t="shared" ref="F18:F42" si="6">B18*C18*D18*E18</f>
        <v>0</v>
      </c>
      <c r="G18" s="14">
        <v>13</v>
      </c>
      <c r="H18" s="14">
        <f>F18*G18</f>
        <v>0</v>
      </c>
    </row>
    <row r="19" spans="1:8" s="4" customFormat="1" ht="32" x14ac:dyDescent="0.3">
      <c r="A19" s="12" t="s">
        <v>40</v>
      </c>
      <c r="B19" s="13"/>
      <c r="C19" s="23">
        <v>0.75</v>
      </c>
      <c r="D19" s="14">
        <v>1</v>
      </c>
      <c r="E19" s="14"/>
      <c r="F19" s="14">
        <f t="shared" si="6"/>
        <v>0</v>
      </c>
      <c r="G19" s="14">
        <v>8</v>
      </c>
      <c r="H19" s="14">
        <f>F19*G19</f>
        <v>0</v>
      </c>
    </row>
    <row r="20" spans="1:8" s="4" customFormat="1" ht="32" x14ac:dyDescent="0.3">
      <c r="A20" s="12" t="s">
        <v>41</v>
      </c>
      <c r="B20" s="13"/>
      <c r="C20" s="23">
        <v>1</v>
      </c>
      <c r="D20" s="14">
        <v>1</v>
      </c>
      <c r="E20" s="14"/>
      <c r="F20" s="14">
        <f t="shared" si="6"/>
        <v>0</v>
      </c>
      <c r="G20" s="14">
        <v>13</v>
      </c>
      <c r="H20" s="14">
        <f t="shared" ref="H20:H27" si="7">F20*G20</f>
        <v>0</v>
      </c>
    </row>
    <row r="21" spans="1:8" s="4" customFormat="1" ht="37.5" customHeight="1" x14ac:dyDescent="0.3">
      <c r="A21" s="12" t="s">
        <v>42</v>
      </c>
      <c r="B21" s="13"/>
      <c r="C21" s="23">
        <v>1</v>
      </c>
      <c r="D21" s="14">
        <v>1</v>
      </c>
      <c r="E21" s="14"/>
      <c r="F21" s="14">
        <f t="shared" si="6"/>
        <v>0</v>
      </c>
      <c r="G21" s="14">
        <v>13</v>
      </c>
      <c r="H21" s="14">
        <f t="shared" si="7"/>
        <v>0</v>
      </c>
    </row>
    <row r="22" spans="1:8" s="4" customFormat="1" ht="39" customHeight="1" x14ac:dyDescent="0.3">
      <c r="A22" s="12" t="s">
        <v>43</v>
      </c>
      <c r="B22" s="13"/>
      <c r="C22" s="23">
        <v>1</v>
      </c>
      <c r="D22" s="14">
        <v>1</v>
      </c>
      <c r="E22" s="14"/>
      <c r="F22" s="14">
        <f t="shared" si="6"/>
        <v>0</v>
      </c>
      <c r="G22" s="14">
        <v>8</v>
      </c>
      <c r="H22" s="14">
        <f t="shared" si="7"/>
        <v>0</v>
      </c>
    </row>
    <row r="23" spans="1:8" s="4" customFormat="1" ht="22.5" customHeight="1" x14ac:dyDescent="0.3">
      <c r="A23" s="12" t="s">
        <v>58</v>
      </c>
      <c r="B23" s="13"/>
      <c r="C23" s="23">
        <v>0.5</v>
      </c>
      <c r="D23" s="14">
        <v>1</v>
      </c>
      <c r="E23" s="14"/>
      <c r="F23" s="14">
        <f t="shared" si="6"/>
        <v>0</v>
      </c>
      <c r="G23" s="14">
        <v>8</v>
      </c>
      <c r="H23" s="14">
        <f t="shared" si="7"/>
        <v>0</v>
      </c>
    </row>
    <row r="24" spans="1:8" s="4" customFormat="1" ht="32" x14ac:dyDescent="0.3">
      <c r="A24" s="12" t="s">
        <v>227</v>
      </c>
      <c r="B24" s="13"/>
      <c r="C24" s="23">
        <v>0.5</v>
      </c>
      <c r="D24" s="14">
        <v>1</v>
      </c>
      <c r="E24" s="14"/>
      <c r="F24" s="14">
        <f t="shared" si="6"/>
        <v>0</v>
      </c>
      <c r="G24" s="14">
        <v>6</v>
      </c>
      <c r="H24" s="14">
        <f t="shared" si="7"/>
        <v>0</v>
      </c>
    </row>
    <row r="25" spans="1:8" s="4" customFormat="1" ht="25.5" customHeight="1" x14ac:dyDescent="0.3">
      <c r="A25" s="12" t="s">
        <v>61</v>
      </c>
      <c r="B25" s="13"/>
      <c r="C25" s="23">
        <v>0.5</v>
      </c>
      <c r="D25" s="14">
        <v>1</v>
      </c>
      <c r="E25" s="14"/>
      <c r="F25" s="14">
        <f t="shared" si="6"/>
        <v>0</v>
      </c>
      <c r="G25" s="14">
        <v>6</v>
      </c>
      <c r="H25" s="14">
        <f t="shared" si="7"/>
        <v>0</v>
      </c>
    </row>
    <row r="26" spans="1:8" s="4" customFormat="1" ht="32" x14ac:dyDescent="0.3">
      <c r="A26" s="12" t="s">
        <v>228</v>
      </c>
      <c r="B26" s="13"/>
      <c r="C26" s="23">
        <v>0.5</v>
      </c>
      <c r="D26" s="14">
        <v>1</v>
      </c>
      <c r="E26" s="14"/>
      <c r="F26" s="14">
        <f t="shared" si="6"/>
        <v>0</v>
      </c>
      <c r="G26" s="14">
        <v>6</v>
      </c>
      <c r="H26" s="14">
        <f t="shared" si="7"/>
        <v>0</v>
      </c>
    </row>
    <row r="27" spans="1:8" s="4" customFormat="1" ht="21" customHeight="1" x14ac:dyDescent="0.3">
      <c r="A27" s="12" t="s">
        <v>44</v>
      </c>
      <c r="B27" s="13"/>
      <c r="C27" s="23">
        <v>0.5</v>
      </c>
      <c r="D27" s="14">
        <v>1</v>
      </c>
      <c r="E27" s="14"/>
      <c r="F27" s="14">
        <f t="shared" si="6"/>
        <v>0</v>
      </c>
      <c r="G27" s="14">
        <v>6</v>
      </c>
      <c r="H27" s="14">
        <f t="shared" si="7"/>
        <v>0</v>
      </c>
    </row>
    <row r="28" spans="1:8" s="4" customFormat="1" ht="21" customHeight="1" x14ac:dyDescent="0.3">
      <c r="A28" s="12" t="s">
        <v>45</v>
      </c>
      <c r="B28" s="13"/>
      <c r="C28" s="23">
        <v>0.5</v>
      </c>
      <c r="D28" s="14">
        <v>1</v>
      </c>
      <c r="E28" s="14"/>
      <c r="F28" s="14">
        <f t="shared" si="6"/>
        <v>0</v>
      </c>
      <c r="G28" s="14">
        <v>6</v>
      </c>
      <c r="H28" s="14">
        <f t="shared" ref="H28:H33" si="8">F28*G28</f>
        <v>0</v>
      </c>
    </row>
    <row r="29" spans="1:8" s="4" customFormat="1" ht="21" customHeight="1" x14ac:dyDescent="0.3">
      <c r="A29" s="12" t="s">
        <v>46</v>
      </c>
      <c r="B29" s="13"/>
      <c r="C29" s="23">
        <v>0.5</v>
      </c>
      <c r="D29" s="14">
        <v>1</v>
      </c>
      <c r="E29" s="14"/>
      <c r="F29" s="14">
        <f t="shared" si="6"/>
        <v>0</v>
      </c>
      <c r="G29" s="14">
        <v>6</v>
      </c>
      <c r="H29" s="14">
        <f t="shared" si="8"/>
        <v>0</v>
      </c>
    </row>
    <row r="30" spans="1:8" s="4" customFormat="1" ht="21" customHeight="1" x14ac:dyDescent="0.3">
      <c r="A30" s="12" t="s">
        <v>47</v>
      </c>
      <c r="B30" s="13"/>
      <c r="C30" s="23">
        <v>0.5</v>
      </c>
      <c r="D30" s="14">
        <v>1</v>
      </c>
      <c r="E30" s="14"/>
      <c r="F30" s="14">
        <f t="shared" si="6"/>
        <v>0</v>
      </c>
      <c r="G30" s="14">
        <v>6</v>
      </c>
      <c r="H30" s="14">
        <f t="shared" si="8"/>
        <v>0</v>
      </c>
    </row>
    <row r="31" spans="1:8" s="4" customFormat="1" ht="35.25" customHeight="1" x14ac:dyDescent="0.3">
      <c r="A31" s="24" t="s">
        <v>48</v>
      </c>
      <c r="B31" s="13"/>
      <c r="C31" s="23">
        <v>0.5</v>
      </c>
      <c r="D31" s="14">
        <v>1</v>
      </c>
      <c r="E31" s="14"/>
      <c r="F31" s="14">
        <f t="shared" si="6"/>
        <v>0</v>
      </c>
      <c r="G31" s="14">
        <v>4</v>
      </c>
      <c r="H31" s="14">
        <f t="shared" si="8"/>
        <v>0</v>
      </c>
    </row>
    <row r="32" spans="1:8" s="4" customFormat="1" ht="22.5" customHeight="1" x14ac:dyDescent="0.3">
      <c r="A32" s="12" t="s">
        <v>49</v>
      </c>
      <c r="B32" s="13"/>
      <c r="C32" s="23">
        <v>0.5</v>
      </c>
      <c r="D32" s="14">
        <v>1</v>
      </c>
      <c r="E32" s="14"/>
      <c r="F32" s="14">
        <f t="shared" si="6"/>
        <v>0</v>
      </c>
      <c r="G32" s="14">
        <v>6</v>
      </c>
      <c r="H32" s="14">
        <f t="shared" si="8"/>
        <v>0</v>
      </c>
    </row>
    <row r="33" spans="1:8" s="4" customFormat="1" ht="22.5" customHeight="1" x14ac:dyDescent="0.3">
      <c r="A33" s="12" t="s">
        <v>50</v>
      </c>
      <c r="B33" s="13"/>
      <c r="C33" s="23">
        <v>0.5</v>
      </c>
      <c r="D33" s="14">
        <v>1</v>
      </c>
      <c r="E33" s="14"/>
      <c r="F33" s="14">
        <f t="shared" si="6"/>
        <v>0</v>
      </c>
      <c r="G33" s="14">
        <v>6</v>
      </c>
      <c r="H33" s="14">
        <f t="shared" si="8"/>
        <v>0</v>
      </c>
    </row>
    <row r="34" spans="1:8" s="4" customFormat="1" ht="32" x14ac:dyDescent="0.3">
      <c r="A34" s="12" t="s">
        <v>51</v>
      </c>
      <c r="B34" s="13"/>
      <c r="C34" s="23">
        <v>0.5</v>
      </c>
      <c r="D34" s="14">
        <v>1</v>
      </c>
      <c r="E34" s="14"/>
      <c r="F34" s="14">
        <f t="shared" si="6"/>
        <v>0</v>
      </c>
      <c r="G34" s="14">
        <v>6</v>
      </c>
      <c r="H34" s="14">
        <f t="shared" ref="H34:H42" si="9">F34*G34</f>
        <v>0</v>
      </c>
    </row>
    <row r="35" spans="1:8" s="4" customFormat="1" ht="32" x14ac:dyDescent="0.3">
      <c r="A35" s="12" t="s">
        <v>52</v>
      </c>
      <c r="B35" s="13"/>
      <c r="C35" s="23">
        <v>0.5</v>
      </c>
      <c r="D35" s="14">
        <v>1</v>
      </c>
      <c r="E35" s="14"/>
      <c r="F35" s="14">
        <f t="shared" si="6"/>
        <v>0</v>
      </c>
      <c r="G35" s="14">
        <v>4</v>
      </c>
      <c r="H35" s="14">
        <f t="shared" si="9"/>
        <v>0</v>
      </c>
    </row>
    <row r="36" spans="1:8" s="4" customFormat="1" ht="20.25" customHeight="1" x14ac:dyDescent="0.3">
      <c r="A36" s="12" t="s">
        <v>53</v>
      </c>
      <c r="B36" s="13"/>
      <c r="C36" s="23">
        <v>0.75</v>
      </c>
      <c r="D36" s="14">
        <v>1</v>
      </c>
      <c r="E36" s="14"/>
      <c r="F36" s="14">
        <f t="shared" si="6"/>
        <v>0</v>
      </c>
      <c r="G36" s="14">
        <v>6</v>
      </c>
      <c r="H36" s="14">
        <f t="shared" si="9"/>
        <v>0</v>
      </c>
    </row>
    <row r="37" spans="1:8" s="4" customFormat="1" ht="32" x14ac:dyDescent="0.3">
      <c r="A37" s="12" t="s">
        <v>54</v>
      </c>
      <c r="B37" s="13"/>
      <c r="C37" s="23">
        <v>0.75</v>
      </c>
      <c r="D37" s="14">
        <v>1</v>
      </c>
      <c r="E37" s="14"/>
      <c r="F37" s="14">
        <f t="shared" si="6"/>
        <v>0</v>
      </c>
      <c r="G37" s="14">
        <v>6</v>
      </c>
      <c r="H37" s="14">
        <f t="shared" si="9"/>
        <v>0</v>
      </c>
    </row>
    <row r="38" spans="1:8" s="4" customFormat="1" ht="37.5" customHeight="1" x14ac:dyDescent="0.3">
      <c r="A38" s="12" t="s">
        <v>55</v>
      </c>
      <c r="B38" s="13"/>
      <c r="C38" s="23">
        <v>0.75</v>
      </c>
      <c r="D38" s="14">
        <v>1</v>
      </c>
      <c r="E38" s="14"/>
      <c r="F38" s="14">
        <f t="shared" si="6"/>
        <v>0</v>
      </c>
      <c r="G38" s="14">
        <v>6</v>
      </c>
      <c r="H38" s="14">
        <f t="shared" si="9"/>
        <v>0</v>
      </c>
    </row>
    <row r="39" spans="1:8" s="4" customFormat="1" ht="108.75" customHeight="1" x14ac:dyDescent="0.3">
      <c r="A39" s="12" t="s">
        <v>62</v>
      </c>
      <c r="B39" s="13"/>
      <c r="C39" s="23">
        <v>0.5</v>
      </c>
      <c r="D39" s="14">
        <v>1</v>
      </c>
      <c r="E39" s="14"/>
      <c r="F39" s="14">
        <f t="shared" si="6"/>
        <v>0</v>
      </c>
      <c r="G39" s="14">
        <v>14</v>
      </c>
      <c r="H39" s="14">
        <f t="shared" si="9"/>
        <v>0</v>
      </c>
    </row>
    <row r="40" spans="1:8" s="4" customFormat="1" ht="32" x14ac:dyDescent="0.3">
      <c r="A40" s="12" t="s">
        <v>56</v>
      </c>
      <c r="B40" s="13"/>
      <c r="C40" s="23">
        <v>0.5</v>
      </c>
      <c r="D40" s="14">
        <v>1</v>
      </c>
      <c r="E40" s="14"/>
      <c r="F40" s="14">
        <f t="shared" si="6"/>
        <v>0</v>
      </c>
      <c r="G40" s="14">
        <v>8</v>
      </c>
      <c r="H40" s="14">
        <f t="shared" si="9"/>
        <v>0</v>
      </c>
    </row>
    <row r="41" spans="1:8" s="4" customFormat="1" ht="40.5" customHeight="1" x14ac:dyDescent="0.3">
      <c r="A41" s="24" t="s">
        <v>59</v>
      </c>
      <c r="B41" s="37"/>
      <c r="C41" s="38">
        <v>1</v>
      </c>
      <c r="D41" s="37">
        <v>1</v>
      </c>
      <c r="E41" s="37"/>
      <c r="F41" s="37">
        <f t="shared" si="6"/>
        <v>0</v>
      </c>
      <c r="G41" s="37">
        <v>12</v>
      </c>
      <c r="H41" s="37">
        <f t="shared" si="9"/>
        <v>0</v>
      </c>
    </row>
    <row r="42" spans="1:8" s="4" customFormat="1" ht="23.25" customHeight="1" x14ac:dyDescent="0.3">
      <c r="A42" s="24" t="s">
        <v>57</v>
      </c>
      <c r="B42" s="37"/>
      <c r="C42" s="38">
        <v>0.5</v>
      </c>
      <c r="D42" s="37">
        <v>1</v>
      </c>
      <c r="E42" s="37"/>
      <c r="F42" s="37">
        <f t="shared" si="6"/>
        <v>0</v>
      </c>
      <c r="G42" s="37">
        <v>6</v>
      </c>
      <c r="H42" s="37">
        <f t="shared" si="9"/>
        <v>0</v>
      </c>
    </row>
    <row r="43" spans="1:8" s="4" customFormat="1" ht="21.75" customHeight="1" x14ac:dyDescent="0.3">
      <c r="A43" s="25" t="s">
        <v>65</v>
      </c>
      <c r="B43" s="41"/>
      <c r="C43" s="42"/>
      <c r="D43" s="42"/>
      <c r="E43" s="42"/>
      <c r="F43" s="42"/>
      <c r="G43" s="42"/>
      <c r="H43" s="43"/>
    </row>
    <row r="44" spans="1:8" s="4" customFormat="1" ht="32" x14ac:dyDescent="0.3">
      <c r="A44" s="12" t="s">
        <v>16</v>
      </c>
      <c r="B44" s="15"/>
      <c r="C44" s="23">
        <v>1</v>
      </c>
      <c r="D44" s="14">
        <v>1</v>
      </c>
      <c r="E44" s="14"/>
      <c r="F44" s="14">
        <f t="shared" ref="F44:F45" si="10">B44*C44*D44*E44</f>
        <v>0</v>
      </c>
      <c r="G44" s="14">
        <v>13</v>
      </c>
      <c r="H44" s="14">
        <f t="shared" si="3"/>
        <v>0</v>
      </c>
    </row>
    <row r="45" spans="1:8" s="4" customFormat="1" ht="22.5" customHeight="1" x14ac:dyDescent="0.3">
      <c r="A45" s="24" t="s">
        <v>17</v>
      </c>
      <c r="B45" s="40"/>
      <c r="C45" s="38">
        <v>1</v>
      </c>
      <c r="D45" s="37">
        <v>1</v>
      </c>
      <c r="E45" s="40"/>
      <c r="F45" s="37">
        <f t="shared" si="10"/>
        <v>0</v>
      </c>
      <c r="G45" s="37">
        <v>6</v>
      </c>
      <c r="H45" s="40">
        <f t="shared" si="3"/>
        <v>0</v>
      </c>
    </row>
    <row r="46" spans="1:8" s="4" customFormat="1" ht="38.25" customHeight="1" x14ac:dyDescent="0.3">
      <c r="A46" s="12" t="s">
        <v>67</v>
      </c>
      <c r="B46" s="13"/>
      <c r="C46" s="23">
        <v>1</v>
      </c>
      <c r="D46" s="14">
        <v>1</v>
      </c>
      <c r="E46" s="14"/>
      <c r="F46" s="14">
        <f>B46*C46*D46*E46</f>
        <v>0</v>
      </c>
      <c r="G46" s="14">
        <v>13</v>
      </c>
      <c r="H46" s="14">
        <f>F46*G46</f>
        <v>0</v>
      </c>
    </row>
    <row r="47" spans="1:8" ht="16.5" customHeight="1" x14ac:dyDescent="0.3">
      <c r="A47" s="70" t="s">
        <v>18</v>
      </c>
      <c r="B47" s="71"/>
      <c r="C47" s="71"/>
      <c r="D47" s="71"/>
      <c r="E47" s="71"/>
      <c r="F47" s="71"/>
      <c r="G47" s="72"/>
      <c r="H47" s="16">
        <f>+SUM(H12:H46)</f>
        <v>0</v>
      </c>
    </row>
    <row r="48" spans="1:8" ht="16.5" customHeight="1" x14ac:dyDescent="0.3">
      <c r="A48" s="17"/>
      <c r="B48" s="17"/>
      <c r="C48" s="17"/>
      <c r="D48" s="17"/>
      <c r="E48" s="17"/>
      <c r="F48" s="17"/>
      <c r="G48" s="17"/>
      <c r="H48" s="18"/>
    </row>
    <row r="49" spans="1:9" ht="15" x14ac:dyDescent="0.3">
      <c r="A49" s="67" t="s">
        <v>19</v>
      </c>
      <c r="B49" s="68"/>
      <c r="C49" s="68"/>
      <c r="D49" s="68"/>
      <c r="E49" s="68"/>
      <c r="F49" s="68"/>
      <c r="G49" s="68"/>
      <c r="H49" s="69"/>
    </row>
    <row r="50" spans="1:9" ht="15" x14ac:dyDescent="0.3">
      <c r="A50" s="76" t="s">
        <v>20</v>
      </c>
      <c r="B50" s="77"/>
      <c r="C50" s="77"/>
      <c r="D50" s="78"/>
      <c r="E50" s="19" t="s">
        <v>21</v>
      </c>
      <c r="F50" s="19" t="s">
        <v>22</v>
      </c>
      <c r="G50" s="19" t="s">
        <v>23</v>
      </c>
      <c r="H50" s="19" t="s">
        <v>24</v>
      </c>
    </row>
    <row r="51" spans="1:9" ht="16" x14ac:dyDescent="0.3">
      <c r="A51" s="79"/>
      <c r="B51" s="80"/>
      <c r="C51" s="80"/>
      <c r="D51" s="81"/>
      <c r="E51" s="14" t="s">
        <v>25</v>
      </c>
      <c r="F51" s="14" t="s">
        <v>26</v>
      </c>
      <c r="G51" s="21" t="s">
        <v>27</v>
      </c>
      <c r="H51" s="14" t="s">
        <v>28</v>
      </c>
    </row>
    <row r="52" spans="1:9" ht="21" customHeight="1" x14ac:dyDescent="0.3">
      <c r="A52" s="73" t="s">
        <v>63</v>
      </c>
      <c r="B52" s="74"/>
      <c r="C52" s="74"/>
      <c r="D52" s="75"/>
      <c r="E52" s="14" t="s">
        <v>29</v>
      </c>
      <c r="F52" s="20"/>
      <c r="G52" s="22"/>
      <c r="H52" s="14">
        <f t="shared" ref="H52:H56" si="11">F52*G52</f>
        <v>0</v>
      </c>
    </row>
    <row r="53" spans="1:9" ht="21" customHeight="1" x14ac:dyDescent="0.3">
      <c r="A53" s="73" t="s">
        <v>30</v>
      </c>
      <c r="B53" s="74"/>
      <c r="C53" s="74"/>
      <c r="D53" s="75"/>
      <c r="E53" s="14" t="s">
        <v>29</v>
      </c>
      <c r="F53" s="20"/>
      <c r="G53" s="22"/>
      <c r="H53" s="14">
        <f t="shared" si="11"/>
        <v>0</v>
      </c>
    </row>
    <row r="54" spans="1:9" ht="21" customHeight="1" x14ac:dyDescent="0.3">
      <c r="A54" s="73" t="s">
        <v>31</v>
      </c>
      <c r="B54" s="74"/>
      <c r="C54" s="74"/>
      <c r="D54" s="75"/>
      <c r="E54" s="14" t="s">
        <v>29</v>
      </c>
      <c r="F54" s="20"/>
      <c r="G54" s="22"/>
      <c r="H54" s="14">
        <f t="shared" si="11"/>
        <v>0</v>
      </c>
    </row>
    <row r="55" spans="1:9" ht="35.25" customHeight="1" x14ac:dyDescent="0.3">
      <c r="A55" s="82" t="s">
        <v>68</v>
      </c>
      <c r="B55" s="74"/>
      <c r="C55" s="74"/>
      <c r="D55" s="75"/>
      <c r="E55" s="14" t="s">
        <v>29</v>
      </c>
      <c r="F55" s="20"/>
      <c r="G55" s="22"/>
      <c r="H55" s="14">
        <f t="shared" si="11"/>
        <v>0</v>
      </c>
    </row>
    <row r="56" spans="1:9" ht="21" customHeight="1" x14ac:dyDescent="0.3">
      <c r="A56" s="73" t="s">
        <v>32</v>
      </c>
      <c r="B56" s="74"/>
      <c r="C56" s="74"/>
      <c r="D56" s="75"/>
      <c r="E56" s="14" t="s">
        <v>29</v>
      </c>
      <c r="F56" s="20"/>
      <c r="G56" s="22"/>
      <c r="H56" s="14">
        <f t="shared" si="11"/>
        <v>0</v>
      </c>
    </row>
    <row r="57" spans="1:9" ht="15" x14ac:dyDescent="0.3">
      <c r="A57" s="70" t="s">
        <v>33</v>
      </c>
      <c r="B57" s="71"/>
      <c r="C57" s="71"/>
      <c r="D57" s="71"/>
      <c r="E57" s="71"/>
      <c r="F57" s="71"/>
      <c r="G57" s="72"/>
      <c r="H57" s="11">
        <f>SUM(H52:H56)</f>
        <v>0</v>
      </c>
    </row>
    <row r="58" spans="1:9" ht="15" x14ac:dyDescent="0.3">
      <c r="A58" s="67"/>
      <c r="B58" s="68"/>
      <c r="C58" s="68"/>
      <c r="D58" s="68"/>
      <c r="E58" s="68"/>
      <c r="F58" s="68"/>
      <c r="G58" s="68"/>
      <c r="H58" s="69"/>
    </row>
    <row r="59" spans="1:9" ht="15" x14ac:dyDescent="0.3">
      <c r="A59" s="64" t="s">
        <v>34</v>
      </c>
      <c r="B59" s="65"/>
      <c r="C59" s="65"/>
      <c r="D59" s="65"/>
      <c r="E59" s="65"/>
      <c r="F59" s="65"/>
      <c r="G59" s="66"/>
      <c r="H59" s="11">
        <f>H47+H57</f>
        <v>0</v>
      </c>
    </row>
    <row r="60" spans="1:9" ht="15" x14ac:dyDescent="0.3">
      <c r="A60" s="64" t="s">
        <v>35</v>
      </c>
      <c r="B60" s="65"/>
      <c r="C60" s="65"/>
      <c r="D60" s="65"/>
      <c r="E60" s="65"/>
      <c r="F60" s="65"/>
      <c r="G60" s="66"/>
      <c r="H60" s="11">
        <f>H59*0.19</f>
        <v>0</v>
      </c>
    </row>
    <row r="61" spans="1:9" ht="15" x14ac:dyDescent="0.3">
      <c r="A61" s="64" t="s">
        <v>36</v>
      </c>
      <c r="B61" s="65"/>
      <c r="C61" s="65"/>
      <c r="D61" s="65"/>
      <c r="E61" s="65"/>
      <c r="F61" s="65"/>
      <c r="G61" s="66"/>
      <c r="H61" s="11">
        <f>SUM(H59:H60)</f>
        <v>0</v>
      </c>
      <c r="I61" s="26" t="s">
        <v>37</v>
      </c>
    </row>
    <row r="62" spans="1:9" x14ac:dyDescent="0.3">
      <c r="A62" s="5"/>
      <c r="B62" s="6"/>
      <c r="C62" s="27"/>
      <c r="D62" s="27"/>
      <c r="E62" s="28"/>
      <c r="F62" s="27"/>
      <c r="G62" s="28"/>
      <c r="H62" s="28"/>
      <c r="I62" s="29"/>
    </row>
    <row r="63" spans="1:9" ht="14" x14ac:dyDescent="0.3">
      <c r="A63" s="5"/>
      <c r="B63" s="6"/>
      <c r="C63" s="27"/>
      <c r="D63" s="27"/>
      <c r="E63" s="28"/>
      <c r="F63" s="27"/>
      <c r="G63" s="28"/>
      <c r="H63" s="36"/>
      <c r="I63" s="29"/>
    </row>
    <row r="64" spans="1:9" ht="15.5" x14ac:dyDescent="0.3">
      <c r="A64" s="1"/>
      <c r="B64" s="27"/>
      <c r="C64" s="28"/>
      <c r="D64" s="28"/>
      <c r="E64" s="27"/>
      <c r="F64" s="28"/>
      <c r="G64" s="28"/>
      <c r="H64" s="28"/>
      <c r="I64" s="29"/>
    </row>
    <row r="65" spans="1:9" ht="15.5" x14ac:dyDescent="0.3">
      <c r="A65" s="1"/>
      <c r="B65" s="27"/>
      <c r="C65" s="28"/>
      <c r="D65" s="28"/>
      <c r="E65" s="27"/>
      <c r="F65" s="28"/>
      <c r="G65" s="28"/>
      <c r="H65" s="28"/>
      <c r="I65" s="29"/>
    </row>
    <row r="66" spans="1:9" x14ac:dyDescent="0.3">
      <c r="A66" s="9"/>
      <c r="B66" s="27"/>
      <c r="C66" s="28"/>
      <c r="D66" s="28"/>
      <c r="E66" s="27"/>
      <c r="F66" s="28"/>
      <c r="G66" s="28"/>
      <c r="H66" s="28"/>
      <c r="I66" s="29"/>
    </row>
    <row r="67" spans="1:9" x14ac:dyDescent="0.3">
      <c r="A67" s="9"/>
      <c r="B67" s="27"/>
      <c r="C67" s="28"/>
      <c r="D67" s="28"/>
      <c r="E67" s="27"/>
      <c r="F67" s="28"/>
      <c r="G67" s="28"/>
      <c r="H67" s="28"/>
      <c r="I67" s="29"/>
    </row>
    <row r="68" spans="1:9" x14ac:dyDescent="0.3">
      <c r="A68" s="30"/>
      <c r="B68" s="28"/>
      <c r="C68" s="27"/>
      <c r="D68" s="27"/>
      <c r="E68" s="28"/>
      <c r="F68" s="27"/>
      <c r="G68" s="28"/>
      <c r="H68" s="28"/>
      <c r="I68" s="29"/>
    </row>
  </sheetData>
  <mergeCells count="26">
    <mergeCell ref="A1:H1"/>
    <mergeCell ref="A3:H3"/>
    <mergeCell ref="A5:H5"/>
    <mergeCell ref="E10:E11"/>
    <mergeCell ref="C10:C11"/>
    <mergeCell ref="F10:F11"/>
    <mergeCell ref="A8:H8"/>
    <mergeCell ref="H10:H11"/>
    <mergeCell ref="G10:G11"/>
    <mergeCell ref="D10:D11"/>
    <mergeCell ref="A10:A11"/>
    <mergeCell ref="B10:B11"/>
    <mergeCell ref="A7:H7"/>
    <mergeCell ref="A49:H49"/>
    <mergeCell ref="A47:G47"/>
    <mergeCell ref="A53:D53"/>
    <mergeCell ref="A50:D51"/>
    <mergeCell ref="A56:D56"/>
    <mergeCell ref="A54:D54"/>
    <mergeCell ref="A55:D55"/>
    <mergeCell ref="A52:D52"/>
    <mergeCell ref="A61:G61"/>
    <mergeCell ref="A60:G60"/>
    <mergeCell ref="A59:G59"/>
    <mergeCell ref="A58:H58"/>
    <mergeCell ref="A57:G57"/>
  </mergeCells>
  <phoneticPr fontId="0" type="noConversion"/>
  <pageMargins left="0.39370078740157483" right="0.19685039370078741" top="0.39370078740157483" bottom="0.39370078740157483" header="0" footer="0"/>
  <pageSetup scale="50" orientation="portrait" horizontalDpi="4294967294" verticalDpi="4294967294" r:id="rId1"/>
  <headerFooter alignWithMargins="0"/>
  <rowBreaks count="1" manualBreakCount="1">
    <brk id="68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910E-5C43-47F0-A72C-517D0137B52C}">
  <dimension ref="A1:P68"/>
  <sheetViews>
    <sheetView showGridLines="0" tabSelected="1" topLeftCell="C5" zoomScale="70" zoomScaleNormal="70" zoomScaleSheetLayoutView="100" workbookViewId="0">
      <selection activeCell="D18" sqref="D18"/>
    </sheetView>
  </sheetViews>
  <sheetFormatPr baseColWidth="10" defaultColWidth="12" defaultRowHeight="13" x14ac:dyDescent="0.3"/>
  <cols>
    <col min="1" max="1" width="77.109375" style="2" customWidth="1"/>
    <col min="2" max="2" width="22.77734375" style="8" customWidth="1"/>
    <col min="3" max="4" width="22.77734375" style="7" customWidth="1"/>
    <col min="5" max="5" width="22.77734375" style="8" customWidth="1"/>
    <col min="6" max="6" width="22.77734375" style="7" customWidth="1"/>
    <col min="7" max="8" width="22.77734375" style="8" customWidth="1"/>
    <col min="9" max="9" width="2.77734375" style="2" customWidth="1"/>
    <col min="10" max="16" width="22.77734375" style="2" customWidth="1"/>
    <col min="17" max="16384" width="12" style="2"/>
  </cols>
  <sheetData>
    <row r="1" spans="1:16" s="32" customFormat="1" ht="29.25" customHeight="1" x14ac:dyDescent="0.3">
      <c r="A1" s="106" t="s">
        <v>38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</row>
    <row r="2" spans="1:16" s="32" customFormat="1" ht="8.25" customHeight="1" x14ac:dyDescent="0.3">
      <c r="B2" s="33"/>
      <c r="C2" s="33"/>
      <c r="D2" s="33"/>
      <c r="E2" s="33"/>
      <c r="F2" s="34"/>
      <c r="G2" s="31"/>
    </row>
    <row r="3" spans="1:16" s="32" customFormat="1" ht="27" customHeight="1" x14ac:dyDescent="0.3">
      <c r="A3" s="104" t="s">
        <v>39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s="32" customFormat="1" ht="7.5" customHeight="1" thickBot="1" x14ac:dyDescent="0.35">
      <c r="B4" s="35"/>
      <c r="C4" s="35"/>
      <c r="D4" s="35"/>
      <c r="E4" s="35"/>
      <c r="F4" s="35"/>
      <c r="G4" s="31"/>
    </row>
    <row r="5" spans="1:16" s="32" customFormat="1" ht="62.25" customHeight="1" thickBot="1" x14ac:dyDescent="0.35">
      <c r="A5" s="101" t="s">
        <v>69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</row>
    <row r="6" spans="1:16" ht="6.75" customHeight="1" thickBot="1" x14ac:dyDescent="0.35">
      <c r="A6" s="44"/>
    </row>
    <row r="7" spans="1:16" ht="138" customHeight="1" thickBot="1" x14ac:dyDescent="0.35">
      <c r="A7" s="101" t="s">
        <v>265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1:16" ht="27.75" customHeight="1" thickBot="1" x14ac:dyDescent="0.35">
      <c r="A8" s="46"/>
      <c r="B8" s="109" t="s">
        <v>264</v>
      </c>
      <c r="C8" s="110"/>
      <c r="D8" s="110"/>
      <c r="E8" s="110"/>
      <c r="F8" s="110"/>
      <c r="G8" s="110"/>
      <c r="H8" s="111"/>
      <c r="J8" s="109" t="s">
        <v>266</v>
      </c>
      <c r="K8" s="110"/>
      <c r="L8" s="110"/>
      <c r="M8" s="110"/>
      <c r="N8" s="110"/>
      <c r="O8" s="110"/>
      <c r="P8" s="111"/>
    </row>
    <row r="9" spans="1:16" ht="20" thickBot="1" x14ac:dyDescent="0.35">
      <c r="A9" s="112" t="s">
        <v>90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4"/>
    </row>
    <row r="10" spans="1:16" s="3" customFormat="1" ht="21.75" customHeight="1" x14ac:dyDescent="0.3">
      <c r="A10" s="19" t="s">
        <v>0</v>
      </c>
      <c r="B10" s="47" t="s">
        <v>1</v>
      </c>
      <c r="C10" s="47" t="s">
        <v>2</v>
      </c>
      <c r="D10" s="47" t="s">
        <v>3</v>
      </c>
      <c r="E10" s="47" t="s">
        <v>4</v>
      </c>
      <c r="F10" s="47" t="s">
        <v>5</v>
      </c>
      <c r="G10" s="47" t="s">
        <v>6</v>
      </c>
      <c r="H10" s="47" t="s">
        <v>7</v>
      </c>
      <c r="J10" s="47" t="s">
        <v>70</v>
      </c>
      <c r="K10" s="47" t="s">
        <v>71</v>
      </c>
      <c r="L10" s="47" t="s">
        <v>72</v>
      </c>
      <c r="M10" s="47" t="s">
        <v>73</v>
      </c>
      <c r="N10" s="47" t="s">
        <v>74</v>
      </c>
      <c r="O10" s="47" t="s">
        <v>75</v>
      </c>
      <c r="P10" s="47" t="s">
        <v>76</v>
      </c>
    </row>
    <row r="11" spans="1:16" s="3" customFormat="1" ht="21.75" customHeight="1" x14ac:dyDescent="0.3">
      <c r="A11" s="97" t="s">
        <v>64</v>
      </c>
      <c r="B11" s="92" t="s">
        <v>8</v>
      </c>
      <c r="C11" s="92" t="s">
        <v>9</v>
      </c>
      <c r="D11" s="95" t="s">
        <v>10</v>
      </c>
      <c r="E11" s="92" t="s">
        <v>11</v>
      </c>
      <c r="F11" s="92" t="s">
        <v>12</v>
      </c>
      <c r="G11" s="92" t="s">
        <v>13</v>
      </c>
      <c r="H11" s="92" t="s">
        <v>14</v>
      </c>
      <c r="J11" s="92" t="s">
        <v>8</v>
      </c>
      <c r="K11" s="92" t="s">
        <v>9</v>
      </c>
      <c r="L11" s="95" t="s">
        <v>10</v>
      </c>
      <c r="M11" s="92" t="s">
        <v>11</v>
      </c>
      <c r="N11" s="92" t="s">
        <v>12</v>
      </c>
      <c r="O11" s="92" t="s">
        <v>13</v>
      </c>
      <c r="P11" s="92" t="s">
        <v>14</v>
      </c>
    </row>
    <row r="12" spans="1:16" s="4" customFormat="1" ht="21.75" customHeight="1" x14ac:dyDescent="0.3">
      <c r="A12" s="97"/>
      <c r="B12" s="92"/>
      <c r="C12" s="92"/>
      <c r="D12" s="96"/>
      <c r="E12" s="92"/>
      <c r="F12" s="92"/>
      <c r="G12" s="94"/>
      <c r="H12" s="92"/>
      <c r="J12" s="92"/>
      <c r="K12" s="92"/>
      <c r="L12" s="96"/>
      <c r="M12" s="92"/>
      <c r="N12" s="92"/>
      <c r="O12" s="94"/>
      <c r="P12" s="92"/>
    </row>
    <row r="13" spans="1:16" s="4" customFormat="1" ht="21.75" customHeight="1" x14ac:dyDescent="0.3">
      <c r="A13" s="12" t="s">
        <v>66</v>
      </c>
      <c r="B13" s="39"/>
      <c r="C13" s="23">
        <v>1</v>
      </c>
      <c r="D13" s="14">
        <v>1</v>
      </c>
      <c r="E13" s="14"/>
      <c r="F13" s="14">
        <f t="shared" ref="F13" si="0">B13*C13*D13*E13</f>
        <v>0</v>
      </c>
      <c r="G13" s="14">
        <v>7</v>
      </c>
      <c r="H13" s="14">
        <f t="shared" ref="H13" si="1">F13*G13</f>
        <v>0</v>
      </c>
      <c r="J13" s="39"/>
      <c r="K13" s="23">
        <v>1</v>
      </c>
      <c r="L13" s="14">
        <v>1</v>
      </c>
      <c r="M13" s="14"/>
      <c r="N13" s="14">
        <f t="shared" ref="N13" si="2">J13*K13*L13*M13</f>
        <v>0</v>
      </c>
      <c r="O13" s="14">
        <v>7</v>
      </c>
      <c r="P13" s="14">
        <f t="shared" ref="P13" si="3">N13*O13</f>
        <v>0</v>
      </c>
    </row>
    <row r="14" spans="1:16" s="4" customFormat="1" ht="20.25" customHeight="1" x14ac:dyDescent="0.3">
      <c r="A14" s="24" t="s">
        <v>15</v>
      </c>
      <c r="B14" s="13"/>
      <c r="C14" s="23">
        <v>1</v>
      </c>
      <c r="D14" s="14">
        <v>1</v>
      </c>
      <c r="E14" s="14"/>
      <c r="F14" s="14">
        <f>B14*C14*D14*E14</f>
        <v>0</v>
      </c>
      <c r="G14" s="14">
        <v>8</v>
      </c>
      <c r="H14" s="14">
        <f>F14*G14</f>
        <v>0</v>
      </c>
      <c r="J14" s="13"/>
      <c r="K14" s="23">
        <v>1</v>
      </c>
      <c r="L14" s="14">
        <v>1</v>
      </c>
      <c r="M14" s="14"/>
      <c r="N14" s="14">
        <f>J14*K14*L14*M14</f>
        <v>0</v>
      </c>
      <c r="O14" s="14">
        <v>8</v>
      </c>
      <c r="P14" s="14">
        <f>N14*O14</f>
        <v>0</v>
      </c>
    </row>
    <row r="15" spans="1:16" s="4" customFormat="1" ht="20.25" customHeight="1" x14ac:dyDescent="0.3">
      <c r="A15" s="24" t="s">
        <v>260</v>
      </c>
      <c r="B15" s="13"/>
      <c r="C15" s="23">
        <v>1</v>
      </c>
      <c r="D15" s="14">
        <v>1</v>
      </c>
      <c r="E15" s="14"/>
      <c r="F15" s="14">
        <f t="shared" ref="F15" si="4">B15*C15*D15*E15</f>
        <v>0</v>
      </c>
      <c r="G15" s="14">
        <v>7</v>
      </c>
      <c r="H15" s="14">
        <f t="shared" ref="H15:H46" si="5">F15*G15</f>
        <v>0</v>
      </c>
      <c r="J15" s="13"/>
      <c r="K15" s="23">
        <v>1</v>
      </c>
      <c r="L15" s="14">
        <v>1</v>
      </c>
      <c r="M15" s="14"/>
      <c r="N15" s="14">
        <f t="shared" ref="N15" si="6">J15*K15*L15*M15</f>
        <v>0</v>
      </c>
      <c r="O15" s="14">
        <v>7</v>
      </c>
      <c r="P15" s="14">
        <f t="shared" ref="P15" si="7">N15*O15</f>
        <v>0</v>
      </c>
    </row>
    <row r="16" spans="1:16" s="4" customFormat="1" ht="16" x14ac:dyDescent="0.3">
      <c r="A16" s="12" t="s">
        <v>269</v>
      </c>
      <c r="B16" s="13"/>
      <c r="C16" s="23">
        <v>0.5</v>
      </c>
      <c r="D16" s="14">
        <v>1</v>
      </c>
      <c r="E16" s="14"/>
      <c r="F16" s="14">
        <f>B16*C16*D16*E16</f>
        <v>0</v>
      </c>
      <c r="G16" s="14">
        <v>3</v>
      </c>
      <c r="H16" s="14">
        <f>F16*G16</f>
        <v>0</v>
      </c>
      <c r="J16" s="13"/>
      <c r="K16" s="23">
        <v>0.5</v>
      </c>
      <c r="L16" s="14">
        <v>1</v>
      </c>
      <c r="M16" s="14"/>
      <c r="N16" s="14">
        <f>J16*K16*L16*M16</f>
        <v>0</v>
      </c>
      <c r="O16" s="14">
        <v>3</v>
      </c>
      <c r="P16" s="14">
        <f>N16*O16</f>
        <v>0</v>
      </c>
    </row>
    <row r="17" spans="1:16" s="4" customFormat="1" ht="21.75" customHeight="1" x14ac:dyDescent="0.3">
      <c r="A17" s="12" t="s">
        <v>60</v>
      </c>
      <c r="B17" s="13"/>
      <c r="C17" s="23">
        <v>1</v>
      </c>
      <c r="D17" s="14">
        <v>1</v>
      </c>
      <c r="E17" s="14"/>
      <c r="F17" s="14">
        <f>B17*C17*D17*E17</f>
        <v>0</v>
      </c>
      <c r="G17" s="14">
        <v>7</v>
      </c>
      <c r="H17" s="14">
        <f>F17*G17</f>
        <v>0</v>
      </c>
      <c r="J17" s="13"/>
      <c r="K17" s="23">
        <v>1</v>
      </c>
      <c r="L17" s="14">
        <v>1</v>
      </c>
      <c r="M17" s="14"/>
      <c r="N17" s="14">
        <f>J17*K17*L17*M17</f>
        <v>0</v>
      </c>
      <c r="O17" s="14">
        <v>7</v>
      </c>
      <c r="P17" s="14">
        <f>N17*O17</f>
        <v>0</v>
      </c>
    </row>
    <row r="18" spans="1:16" s="4" customFormat="1" ht="21" customHeight="1" x14ac:dyDescent="0.3">
      <c r="A18" s="12" t="s">
        <v>267</v>
      </c>
      <c r="B18" s="13"/>
      <c r="C18" s="23">
        <v>1</v>
      </c>
      <c r="D18" s="14">
        <v>1</v>
      </c>
      <c r="E18" s="14"/>
      <c r="F18" s="14">
        <f t="shared" ref="F18:F43" si="8">B18*C18*D18*E18</f>
        <v>0</v>
      </c>
      <c r="G18" s="14">
        <v>7</v>
      </c>
      <c r="H18" s="14">
        <f t="shared" ref="H18" si="9">F18*G18</f>
        <v>0</v>
      </c>
      <c r="J18" s="13"/>
      <c r="K18" s="23">
        <v>1</v>
      </c>
      <c r="L18" s="14">
        <v>1</v>
      </c>
      <c r="M18" s="14"/>
      <c r="N18" s="14">
        <f t="shared" ref="N18:N43" si="10">J18*K18*L18*M18</f>
        <v>0</v>
      </c>
      <c r="O18" s="14">
        <v>7</v>
      </c>
      <c r="P18" s="14">
        <f t="shared" ref="P18" si="11">N18*O18</f>
        <v>0</v>
      </c>
    </row>
    <row r="19" spans="1:16" s="4" customFormat="1" ht="23.25" customHeight="1" x14ac:dyDescent="0.3">
      <c r="A19" s="12" t="s">
        <v>268</v>
      </c>
      <c r="B19" s="13"/>
      <c r="C19" s="23">
        <v>1</v>
      </c>
      <c r="D19" s="14">
        <v>1</v>
      </c>
      <c r="E19" s="14"/>
      <c r="F19" s="14">
        <f t="shared" si="8"/>
        <v>0</v>
      </c>
      <c r="G19" s="14">
        <v>7</v>
      </c>
      <c r="H19" s="14">
        <f>F19*G19</f>
        <v>0</v>
      </c>
      <c r="J19" s="13"/>
      <c r="K19" s="23">
        <v>1</v>
      </c>
      <c r="L19" s="14">
        <v>1</v>
      </c>
      <c r="M19" s="14"/>
      <c r="N19" s="14">
        <f t="shared" si="10"/>
        <v>0</v>
      </c>
      <c r="O19" s="14">
        <v>7</v>
      </c>
      <c r="P19" s="14">
        <f>N19*O19</f>
        <v>0</v>
      </c>
    </row>
    <row r="20" spans="1:16" s="4" customFormat="1" ht="32" x14ac:dyDescent="0.3">
      <c r="A20" s="12" t="s">
        <v>40</v>
      </c>
      <c r="B20" s="13"/>
      <c r="C20" s="23">
        <v>0.75</v>
      </c>
      <c r="D20" s="14">
        <v>1</v>
      </c>
      <c r="E20" s="14"/>
      <c r="F20" s="14">
        <f t="shared" si="8"/>
        <v>0</v>
      </c>
      <c r="G20" s="14">
        <v>5</v>
      </c>
      <c r="H20" s="14">
        <f>F20*G20</f>
        <v>0</v>
      </c>
      <c r="J20" s="13"/>
      <c r="K20" s="23">
        <v>0.75</v>
      </c>
      <c r="L20" s="14">
        <v>1</v>
      </c>
      <c r="M20" s="14"/>
      <c r="N20" s="14">
        <f t="shared" si="10"/>
        <v>0</v>
      </c>
      <c r="O20" s="14">
        <v>5</v>
      </c>
      <c r="P20" s="14">
        <f>N20*O20</f>
        <v>0</v>
      </c>
    </row>
    <row r="21" spans="1:16" s="4" customFormat="1" ht="32" x14ac:dyDescent="0.3">
      <c r="A21" s="12" t="s">
        <v>41</v>
      </c>
      <c r="B21" s="13"/>
      <c r="C21" s="23">
        <v>1</v>
      </c>
      <c r="D21" s="14">
        <v>1</v>
      </c>
      <c r="E21" s="14"/>
      <c r="F21" s="14">
        <f t="shared" si="8"/>
        <v>0</v>
      </c>
      <c r="G21" s="14">
        <v>7</v>
      </c>
      <c r="H21" s="14">
        <f t="shared" ref="H21:H43" si="12">F21*G21</f>
        <v>0</v>
      </c>
      <c r="J21" s="13"/>
      <c r="K21" s="23">
        <v>1</v>
      </c>
      <c r="L21" s="14">
        <v>1</v>
      </c>
      <c r="M21" s="14"/>
      <c r="N21" s="14">
        <f t="shared" si="10"/>
        <v>0</v>
      </c>
      <c r="O21" s="14">
        <v>7</v>
      </c>
      <c r="P21" s="14">
        <f t="shared" ref="P21:P43" si="13">N21*O21</f>
        <v>0</v>
      </c>
    </row>
    <row r="22" spans="1:16" s="4" customFormat="1" ht="37.5" customHeight="1" x14ac:dyDescent="0.3">
      <c r="A22" s="12" t="s">
        <v>42</v>
      </c>
      <c r="B22" s="13"/>
      <c r="C22" s="23">
        <v>1</v>
      </c>
      <c r="D22" s="14">
        <v>1</v>
      </c>
      <c r="E22" s="14"/>
      <c r="F22" s="14">
        <f t="shared" si="8"/>
        <v>0</v>
      </c>
      <c r="G22" s="14">
        <v>7</v>
      </c>
      <c r="H22" s="14">
        <f t="shared" si="12"/>
        <v>0</v>
      </c>
      <c r="J22" s="13"/>
      <c r="K22" s="23">
        <v>1</v>
      </c>
      <c r="L22" s="14">
        <v>1</v>
      </c>
      <c r="M22" s="14"/>
      <c r="N22" s="14">
        <f t="shared" si="10"/>
        <v>0</v>
      </c>
      <c r="O22" s="14">
        <v>7</v>
      </c>
      <c r="P22" s="14">
        <f t="shared" si="13"/>
        <v>0</v>
      </c>
    </row>
    <row r="23" spans="1:16" s="4" customFormat="1" ht="39" customHeight="1" x14ac:dyDescent="0.3">
      <c r="A23" s="12" t="s">
        <v>43</v>
      </c>
      <c r="B23" s="13"/>
      <c r="C23" s="23">
        <v>1</v>
      </c>
      <c r="D23" s="14">
        <v>1</v>
      </c>
      <c r="E23" s="14"/>
      <c r="F23" s="14">
        <f t="shared" si="8"/>
        <v>0</v>
      </c>
      <c r="G23" s="14">
        <v>5</v>
      </c>
      <c r="H23" s="14">
        <f t="shared" si="12"/>
        <v>0</v>
      </c>
      <c r="J23" s="13"/>
      <c r="K23" s="23">
        <v>1</v>
      </c>
      <c r="L23" s="14">
        <v>1</v>
      </c>
      <c r="M23" s="14"/>
      <c r="N23" s="14">
        <f t="shared" si="10"/>
        <v>0</v>
      </c>
      <c r="O23" s="14">
        <v>5</v>
      </c>
      <c r="P23" s="14">
        <f t="shared" si="13"/>
        <v>0</v>
      </c>
    </row>
    <row r="24" spans="1:16" s="4" customFormat="1" ht="22.5" customHeight="1" x14ac:dyDescent="0.3">
      <c r="A24" s="12" t="s">
        <v>58</v>
      </c>
      <c r="B24" s="13"/>
      <c r="C24" s="23">
        <v>0.5</v>
      </c>
      <c r="D24" s="14">
        <v>1</v>
      </c>
      <c r="E24" s="14"/>
      <c r="F24" s="14">
        <f t="shared" si="8"/>
        <v>0</v>
      </c>
      <c r="G24" s="14">
        <v>5</v>
      </c>
      <c r="H24" s="14">
        <f t="shared" si="12"/>
        <v>0</v>
      </c>
      <c r="J24" s="13"/>
      <c r="K24" s="23">
        <v>0.5</v>
      </c>
      <c r="L24" s="14">
        <v>1</v>
      </c>
      <c r="M24" s="14"/>
      <c r="N24" s="14">
        <f t="shared" si="10"/>
        <v>0</v>
      </c>
      <c r="O24" s="14">
        <v>5</v>
      </c>
      <c r="P24" s="14">
        <f t="shared" si="13"/>
        <v>0</v>
      </c>
    </row>
    <row r="25" spans="1:16" s="4" customFormat="1" ht="32" x14ac:dyDescent="0.3">
      <c r="A25" s="12" t="s">
        <v>227</v>
      </c>
      <c r="B25" s="13"/>
      <c r="C25" s="23">
        <v>0.5</v>
      </c>
      <c r="D25" s="14">
        <v>1</v>
      </c>
      <c r="E25" s="14"/>
      <c r="F25" s="14">
        <f t="shared" si="8"/>
        <v>0</v>
      </c>
      <c r="G25" s="14">
        <v>3</v>
      </c>
      <c r="H25" s="14">
        <f t="shared" si="12"/>
        <v>0</v>
      </c>
      <c r="J25" s="13"/>
      <c r="K25" s="23">
        <v>0.5</v>
      </c>
      <c r="L25" s="14">
        <v>1</v>
      </c>
      <c r="M25" s="14"/>
      <c r="N25" s="14">
        <f t="shared" si="10"/>
        <v>0</v>
      </c>
      <c r="O25" s="14">
        <v>3</v>
      </c>
      <c r="P25" s="14">
        <f t="shared" si="13"/>
        <v>0</v>
      </c>
    </row>
    <row r="26" spans="1:16" s="4" customFormat="1" ht="25.5" customHeight="1" x14ac:dyDescent="0.3">
      <c r="A26" s="12" t="s">
        <v>61</v>
      </c>
      <c r="B26" s="13"/>
      <c r="C26" s="23">
        <v>0.5</v>
      </c>
      <c r="D26" s="14">
        <v>1</v>
      </c>
      <c r="E26" s="14"/>
      <c r="F26" s="14">
        <f t="shared" si="8"/>
        <v>0</v>
      </c>
      <c r="G26" s="14">
        <v>3</v>
      </c>
      <c r="H26" s="14">
        <f t="shared" si="12"/>
        <v>0</v>
      </c>
      <c r="J26" s="13"/>
      <c r="K26" s="23">
        <v>0.5</v>
      </c>
      <c r="L26" s="14">
        <v>1</v>
      </c>
      <c r="M26" s="14"/>
      <c r="N26" s="14">
        <f t="shared" si="10"/>
        <v>0</v>
      </c>
      <c r="O26" s="14">
        <v>3</v>
      </c>
      <c r="P26" s="14">
        <f t="shared" si="13"/>
        <v>0</v>
      </c>
    </row>
    <row r="27" spans="1:16" s="4" customFormat="1" ht="32" x14ac:dyDescent="0.3">
      <c r="A27" s="12" t="s">
        <v>228</v>
      </c>
      <c r="B27" s="13"/>
      <c r="C27" s="23">
        <v>0.5</v>
      </c>
      <c r="D27" s="14">
        <v>1</v>
      </c>
      <c r="E27" s="14"/>
      <c r="F27" s="14">
        <f t="shared" si="8"/>
        <v>0</v>
      </c>
      <c r="G27" s="14">
        <v>3</v>
      </c>
      <c r="H27" s="14">
        <f t="shared" si="12"/>
        <v>0</v>
      </c>
      <c r="J27" s="13"/>
      <c r="K27" s="23">
        <v>0.5</v>
      </c>
      <c r="L27" s="14">
        <v>1</v>
      </c>
      <c r="M27" s="14"/>
      <c r="N27" s="14">
        <f t="shared" si="10"/>
        <v>0</v>
      </c>
      <c r="O27" s="14">
        <v>3</v>
      </c>
      <c r="P27" s="14">
        <f t="shared" si="13"/>
        <v>0</v>
      </c>
    </row>
    <row r="28" spans="1:16" s="4" customFormat="1" ht="21" customHeight="1" x14ac:dyDescent="0.3">
      <c r="A28" s="12" t="s">
        <v>44</v>
      </c>
      <c r="B28" s="13"/>
      <c r="C28" s="23">
        <v>0.5</v>
      </c>
      <c r="D28" s="14">
        <v>1</v>
      </c>
      <c r="E28" s="14"/>
      <c r="F28" s="14">
        <f t="shared" si="8"/>
        <v>0</v>
      </c>
      <c r="G28" s="14">
        <v>3</v>
      </c>
      <c r="H28" s="14">
        <f t="shared" si="12"/>
        <v>0</v>
      </c>
      <c r="J28" s="13"/>
      <c r="K28" s="23">
        <v>0.5</v>
      </c>
      <c r="L28" s="14">
        <v>1</v>
      </c>
      <c r="M28" s="14"/>
      <c r="N28" s="14">
        <f t="shared" si="10"/>
        <v>0</v>
      </c>
      <c r="O28" s="14">
        <v>3</v>
      </c>
      <c r="P28" s="14">
        <f t="shared" si="13"/>
        <v>0</v>
      </c>
    </row>
    <row r="29" spans="1:16" s="4" customFormat="1" ht="21" customHeight="1" x14ac:dyDescent="0.3">
      <c r="A29" s="12" t="s">
        <v>45</v>
      </c>
      <c r="B29" s="13"/>
      <c r="C29" s="23">
        <v>0.5</v>
      </c>
      <c r="D29" s="14">
        <v>1</v>
      </c>
      <c r="E29" s="14"/>
      <c r="F29" s="14">
        <f t="shared" si="8"/>
        <v>0</v>
      </c>
      <c r="G29" s="14">
        <v>3</v>
      </c>
      <c r="H29" s="14">
        <f t="shared" si="12"/>
        <v>0</v>
      </c>
      <c r="J29" s="13"/>
      <c r="K29" s="23">
        <v>0.5</v>
      </c>
      <c r="L29" s="14">
        <v>1</v>
      </c>
      <c r="M29" s="14"/>
      <c r="N29" s="14">
        <f t="shared" si="10"/>
        <v>0</v>
      </c>
      <c r="O29" s="14">
        <v>3</v>
      </c>
      <c r="P29" s="14">
        <f t="shared" si="13"/>
        <v>0</v>
      </c>
    </row>
    <row r="30" spans="1:16" s="4" customFormat="1" ht="21" customHeight="1" x14ac:dyDescent="0.3">
      <c r="A30" s="12" t="s">
        <v>46</v>
      </c>
      <c r="B30" s="13"/>
      <c r="C30" s="23">
        <v>0.5</v>
      </c>
      <c r="D30" s="14">
        <v>1</v>
      </c>
      <c r="E30" s="14"/>
      <c r="F30" s="14">
        <f t="shared" si="8"/>
        <v>0</v>
      </c>
      <c r="G30" s="14">
        <v>3</v>
      </c>
      <c r="H30" s="14">
        <f t="shared" si="12"/>
        <v>0</v>
      </c>
      <c r="J30" s="13"/>
      <c r="K30" s="23">
        <v>0.5</v>
      </c>
      <c r="L30" s="14">
        <v>1</v>
      </c>
      <c r="M30" s="14"/>
      <c r="N30" s="14">
        <f t="shared" si="10"/>
        <v>0</v>
      </c>
      <c r="O30" s="14">
        <v>3</v>
      </c>
      <c r="P30" s="14">
        <f t="shared" si="13"/>
        <v>0</v>
      </c>
    </row>
    <row r="31" spans="1:16" s="4" customFormat="1" ht="21" customHeight="1" x14ac:dyDescent="0.3">
      <c r="A31" s="12" t="s">
        <v>47</v>
      </c>
      <c r="B31" s="13"/>
      <c r="C31" s="23">
        <v>0.5</v>
      </c>
      <c r="D31" s="14">
        <v>1</v>
      </c>
      <c r="E31" s="14"/>
      <c r="F31" s="14">
        <f t="shared" si="8"/>
        <v>0</v>
      </c>
      <c r="G31" s="14">
        <v>3</v>
      </c>
      <c r="H31" s="14">
        <f t="shared" si="12"/>
        <v>0</v>
      </c>
      <c r="J31" s="13"/>
      <c r="K31" s="23">
        <v>0.5</v>
      </c>
      <c r="L31" s="14">
        <v>1</v>
      </c>
      <c r="M31" s="14"/>
      <c r="N31" s="14">
        <f t="shared" si="10"/>
        <v>0</v>
      </c>
      <c r="O31" s="14">
        <v>3</v>
      </c>
      <c r="P31" s="14">
        <f t="shared" si="13"/>
        <v>0</v>
      </c>
    </row>
    <row r="32" spans="1:16" s="4" customFormat="1" ht="35.25" customHeight="1" x14ac:dyDescent="0.3">
      <c r="A32" s="24" t="s">
        <v>48</v>
      </c>
      <c r="B32" s="13"/>
      <c r="C32" s="23">
        <v>0.5</v>
      </c>
      <c r="D32" s="14">
        <v>1</v>
      </c>
      <c r="E32" s="14"/>
      <c r="F32" s="14">
        <f t="shared" si="8"/>
        <v>0</v>
      </c>
      <c r="G32" s="14">
        <v>2</v>
      </c>
      <c r="H32" s="14">
        <f t="shared" si="12"/>
        <v>0</v>
      </c>
      <c r="J32" s="13"/>
      <c r="K32" s="23">
        <v>0.5</v>
      </c>
      <c r="L32" s="14">
        <v>1</v>
      </c>
      <c r="M32" s="14"/>
      <c r="N32" s="14">
        <f t="shared" si="10"/>
        <v>0</v>
      </c>
      <c r="O32" s="14">
        <v>2</v>
      </c>
      <c r="P32" s="14">
        <f t="shared" si="13"/>
        <v>0</v>
      </c>
    </row>
    <row r="33" spans="1:16" s="4" customFormat="1" ht="22.5" customHeight="1" x14ac:dyDescent="0.3">
      <c r="A33" s="12" t="s">
        <v>49</v>
      </c>
      <c r="B33" s="13"/>
      <c r="C33" s="23">
        <v>0.5</v>
      </c>
      <c r="D33" s="14">
        <v>1</v>
      </c>
      <c r="E33" s="14"/>
      <c r="F33" s="14">
        <f t="shared" si="8"/>
        <v>0</v>
      </c>
      <c r="G33" s="14">
        <v>3</v>
      </c>
      <c r="H33" s="14">
        <f t="shared" si="12"/>
        <v>0</v>
      </c>
      <c r="J33" s="13"/>
      <c r="K33" s="23">
        <v>0.5</v>
      </c>
      <c r="L33" s="14">
        <v>1</v>
      </c>
      <c r="M33" s="14"/>
      <c r="N33" s="14">
        <f t="shared" si="10"/>
        <v>0</v>
      </c>
      <c r="O33" s="14">
        <v>3</v>
      </c>
      <c r="P33" s="14">
        <f t="shared" si="13"/>
        <v>0</v>
      </c>
    </row>
    <row r="34" spans="1:16" s="4" customFormat="1" ht="22.5" customHeight="1" x14ac:dyDescent="0.3">
      <c r="A34" s="12" t="s">
        <v>50</v>
      </c>
      <c r="B34" s="13"/>
      <c r="C34" s="23">
        <v>0.5</v>
      </c>
      <c r="D34" s="14">
        <v>1</v>
      </c>
      <c r="E34" s="14"/>
      <c r="F34" s="14">
        <f t="shared" si="8"/>
        <v>0</v>
      </c>
      <c r="G34" s="14">
        <v>3</v>
      </c>
      <c r="H34" s="14">
        <f t="shared" si="12"/>
        <v>0</v>
      </c>
      <c r="J34" s="13"/>
      <c r="K34" s="23">
        <v>0.5</v>
      </c>
      <c r="L34" s="14">
        <v>1</v>
      </c>
      <c r="M34" s="14"/>
      <c r="N34" s="14">
        <f t="shared" si="10"/>
        <v>0</v>
      </c>
      <c r="O34" s="14">
        <v>3</v>
      </c>
      <c r="P34" s="14">
        <f t="shared" si="13"/>
        <v>0</v>
      </c>
    </row>
    <row r="35" spans="1:16" s="4" customFormat="1" ht="32" x14ac:dyDescent="0.3">
      <c r="A35" s="12" t="s">
        <v>51</v>
      </c>
      <c r="B35" s="13"/>
      <c r="C35" s="23">
        <v>0.5</v>
      </c>
      <c r="D35" s="14">
        <v>1</v>
      </c>
      <c r="E35" s="14"/>
      <c r="F35" s="14">
        <f t="shared" si="8"/>
        <v>0</v>
      </c>
      <c r="G35" s="14">
        <v>3</v>
      </c>
      <c r="H35" s="14">
        <f t="shared" si="12"/>
        <v>0</v>
      </c>
      <c r="J35" s="13"/>
      <c r="K35" s="23">
        <v>0.5</v>
      </c>
      <c r="L35" s="14">
        <v>1</v>
      </c>
      <c r="M35" s="14"/>
      <c r="N35" s="14">
        <f t="shared" si="10"/>
        <v>0</v>
      </c>
      <c r="O35" s="14">
        <v>3</v>
      </c>
      <c r="P35" s="14">
        <f t="shared" si="13"/>
        <v>0</v>
      </c>
    </row>
    <row r="36" spans="1:16" s="4" customFormat="1" ht="32" x14ac:dyDescent="0.3">
      <c r="A36" s="12" t="s">
        <v>52</v>
      </c>
      <c r="B36" s="13"/>
      <c r="C36" s="23">
        <v>0.5</v>
      </c>
      <c r="D36" s="14">
        <v>1</v>
      </c>
      <c r="E36" s="14"/>
      <c r="F36" s="14">
        <f t="shared" si="8"/>
        <v>0</v>
      </c>
      <c r="G36" s="14">
        <v>2</v>
      </c>
      <c r="H36" s="14">
        <f t="shared" si="12"/>
        <v>0</v>
      </c>
      <c r="J36" s="13"/>
      <c r="K36" s="23">
        <v>0.5</v>
      </c>
      <c r="L36" s="14">
        <v>1</v>
      </c>
      <c r="M36" s="14"/>
      <c r="N36" s="14">
        <f t="shared" si="10"/>
        <v>0</v>
      </c>
      <c r="O36" s="14">
        <v>2</v>
      </c>
      <c r="P36" s="14">
        <f t="shared" si="13"/>
        <v>0</v>
      </c>
    </row>
    <row r="37" spans="1:16" s="4" customFormat="1" ht="20.25" customHeight="1" x14ac:dyDescent="0.3">
      <c r="A37" s="12" t="s">
        <v>53</v>
      </c>
      <c r="B37" s="13"/>
      <c r="C37" s="23">
        <v>0.75</v>
      </c>
      <c r="D37" s="14">
        <v>1</v>
      </c>
      <c r="E37" s="14"/>
      <c r="F37" s="14">
        <f t="shared" si="8"/>
        <v>0</v>
      </c>
      <c r="G37" s="14">
        <v>3</v>
      </c>
      <c r="H37" s="14">
        <f t="shared" si="12"/>
        <v>0</v>
      </c>
      <c r="J37" s="13"/>
      <c r="K37" s="23">
        <v>0.75</v>
      </c>
      <c r="L37" s="14">
        <v>1</v>
      </c>
      <c r="M37" s="14"/>
      <c r="N37" s="14">
        <f t="shared" si="10"/>
        <v>0</v>
      </c>
      <c r="O37" s="14">
        <v>3</v>
      </c>
      <c r="P37" s="14">
        <f t="shared" si="13"/>
        <v>0</v>
      </c>
    </row>
    <row r="38" spans="1:16" s="4" customFormat="1" ht="32" x14ac:dyDescent="0.3">
      <c r="A38" s="12" t="s">
        <v>54</v>
      </c>
      <c r="B38" s="13"/>
      <c r="C38" s="23">
        <v>0.75</v>
      </c>
      <c r="D38" s="14">
        <v>1</v>
      </c>
      <c r="E38" s="14"/>
      <c r="F38" s="14">
        <f t="shared" si="8"/>
        <v>0</v>
      </c>
      <c r="G38" s="14">
        <v>3</v>
      </c>
      <c r="H38" s="14">
        <f t="shared" si="12"/>
        <v>0</v>
      </c>
      <c r="J38" s="13"/>
      <c r="K38" s="23">
        <v>0.75</v>
      </c>
      <c r="L38" s="14">
        <v>1</v>
      </c>
      <c r="M38" s="14"/>
      <c r="N38" s="14">
        <f t="shared" si="10"/>
        <v>0</v>
      </c>
      <c r="O38" s="14">
        <v>3</v>
      </c>
      <c r="P38" s="14">
        <f t="shared" si="13"/>
        <v>0</v>
      </c>
    </row>
    <row r="39" spans="1:16" s="4" customFormat="1" ht="37.5" customHeight="1" x14ac:dyDescent="0.3">
      <c r="A39" s="12" t="s">
        <v>55</v>
      </c>
      <c r="B39" s="13"/>
      <c r="C39" s="23">
        <v>0.75</v>
      </c>
      <c r="D39" s="14">
        <v>1</v>
      </c>
      <c r="E39" s="14"/>
      <c r="F39" s="14">
        <f t="shared" si="8"/>
        <v>0</v>
      </c>
      <c r="G39" s="14">
        <v>3</v>
      </c>
      <c r="H39" s="14">
        <f t="shared" si="12"/>
        <v>0</v>
      </c>
      <c r="J39" s="13"/>
      <c r="K39" s="23">
        <v>0.75</v>
      </c>
      <c r="L39" s="14">
        <v>1</v>
      </c>
      <c r="M39" s="14"/>
      <c r="N39" s="14">
        <f t="shared" si="10"/>
        <v>0</v>
      </c>
      <c r="O39" s="14">
        <v>3</v>
      </c>
      <c r="P39" s="14">
        <f t="shared" si="13"/>
        <v>0</v>
      </c>
    </row>
    <row r="40" spans="1:16" s="4" customFormat="1" ht="108.75" customHeight="1" x14ac:dyDescent="0.3">
      <c r="A40" s="12" t="s">
        <v>62</v>
      </c>
      <c r="B40" s="13"/>
      <c r="C40" s="23">
        <v>0.5</v>
      </c>
      <c r="D40" s="14">
        <v>1</v>
      </c>
      <c r="E40" s="14"/>
      <c r="F40" s="14">
        <f t="shared" si="8"/>
        <v>0</v>
      </c>
      <c r="G40" s="14">
        <v>8</v>
      </c>
      <c r="H40" s="14">
        <f t="shared" si="12"/>
        <v>0</v>
      </c>
      <c r="J40" s="13"/>
      <c r="K40" s="23">
        <v>0.5</v>
      </c>
      <c r="L40" s="14">
        <v>1</v>
      </c>
      <c r="M40" s="14"/>
      <c r="N40" s="14">
        <f t="shared" si="10"/>
        <v>0</v>
      </c>
      <c r="O40" s="14">
        <v>8</v>
      </c>
      <c r="P40" s="14">
        <f t="shared" si="13"/>
        <v>0</v>
      </c>
    </row>
    <row r="41" spans="1:16" s="4" customFormat="1" ht="32" x14ac:dyDescent="0.3">
      <c r="A41" s="12" t="s">
        <v>56</v>
      </c>
      <c r="B41" s="13"/>
      <c r="C41" s="23">
        <v>0.5</v>
      </c>
      <c r="D41" s="14">
        <v>1</v>
      </c>
      <c r="E41" s="14"/>
      <c r="F41" s="14">
        <f t="shared" si="8"/>
        <v>0</v>
      </c>
      <c r="G41" s="14">
        <v>5</v>
      </c>
      <c r="H41" s="14">
        <f t="shared" si="12"/>
        <v>0</v>
      </c>
      <c r="J41" s="13"/>
      <c r="K41" s="23">
        <v>0.5</v>
      </c>
      <c r="L41" s="14">
        <v>1</v>
      </c>
      <c r="M41" s="14"/>
      <c r="N41" s="14">
        <f t="shared" si="10"/>
        <v>0</v>
      </c>
      <c r="O41" s="14">
        <v>5</v>
      </c>
      <c r="P41" s="14">
        <f t="shared" si="13"/>
        <v>0</v>
      </c>
    </row>
    <row r="42" spans="1:16" s="4" customFormat="1" ht="40.5" customHeight="1" x14ac:dyDescent="0.3">
      <c r="A42" s="24" t="s">
        <v>59</v>
      </c>
      <c r="B42" s="37"/>
      <c r="C42" s="38">
        <v>1</v>
      </c>
      <c r="D42" s="37">
        <v>1</v>
      </c>
      <c r="E42" s="37"/>
      <c r="F42" s="37">
        <f t="shared" si="8"/>
        <v>0</v>
      </c>
      <c r="G42" s="37">
        <v>7</v>
      </c>
      <c r="H42" s="37">
        <f t="shared" si="12"/>
        <v>0</v>
      </c>
      <c r="J42" s="37"/>
      <c r="K42" s="38">
        <v>1</v>
      </c>
      <c r="L42" s="37">
        <v>1</v>
      </c>
      <c r="M42" s="37"/>
      <c r="N42" s="37">
        <f t="shared" si="10"/>
        <v>0</v>
      </c>
      <c r="O42" s="37">
        <v>7</v>
      </c>
      <c r="P42" s="37">
        <f t="shared" si="13"/>
        <v>0</v>
      </c>
    </row>
    <row r="43" spans="1:16" s="4" customFormat="1" ht="23.25" customHeight="1" x14ac:dyDescent="0.3">
      <c r="A43" s="24" t="s">
        <v>57</v>
      </c>
      <c r="B43" s="37"/>
      <c r="C43" s="38">
        <v>0.5</v>
      </c>
      <c r="D43" s="37">
        <v>1</v>
      </c>
      <c r="E43" s="37"/>
      <c r="F43" s="37">
        <f t="shared" si="8"/>
        <v>0</v>
      </c>
      <c r="G43" s="37">
        <v>3</v>
      </c>
      <c r="H43" s="37">
        <f t="shared" si="12"/>
        <v>0</v>
      </c>
      <c r="J43" s="37"/>
      <c r="K43" s="38">
        <v>0.5</v>
      </c>
      <c r="L43" s="37">
        <v>1</v>
      </c>
      <c r="M43" s="37"/>
      <c r="N43" s="37">
        <f t="shared" si="10"/>
        <v>0</v>
      </c>
      <c r="O43" s="37">
        <v>3</v>
      </c>
      <c r="P43" s="37">
        <f t="shared" si="13"/>
        <v>0</v>
      </c>
    </row>
    <row r="44" spans="1:16" s="4" customFormat="1" ht="21.75" customHeight="1" x14ac:dyDescent="0.3">
      <c r="A44" s="25" t="s">
        <v>65</v>
      </c>
      <c r="B44" s="41"/>
      <c r="C44" s="42"/>
      <c r="D44" s="42"/>
      <c r="E44" s="42"/>
      <c r="F44" s="42"/>
      <c r="G44" s="42"/>
      <c r="H44" s="43"/>
      <c r="J44" s="41"/>
      <c r="K44" s="42"/>
      <c r="L44" s="42"/>
      <c r="M44" s="42"/>
      <c r="N44" s="42"/>
      <c r="O44" s="42"/>
      <c r="P44" s="43"/>
    </row>
    <row r="45" spans="1:16" s="4" customFormat="1" ht="32" x14ac:dyDescent="0.3">
      <c r="A45" s="12" t="s">
        <v>16</v>
      </c>
      <c r="B45" s="15"/>
      <c r="C45" s="23">
        <v>1</v>
      </c>
      <c r="D45" s="14">
        <v>1</v>
      </c>
      <c r="E45" s="14"/>
      <c r="F45" s="14">
        <f t="shared" ref="F45:F46" si="14">B45*C45*D45*E45</f>
        <v>0</v>
      </c>
      <c r="G45" s="14">
        <v>7</v>
      </c>
      <c r="H45" s="14">
        <f t="shared" si="5"/>
        <v>0</v>
      </c>
      <c r="J45" s="15"/>
      <c r="K45" s="23">
        <v>1</v>
      </c>
      <c r="L45" s="14">
        <v>1</v>
      </c>
      <c r="M45" s="14"/>
      <c r="N45" s="14">
        <f t="shared" ref="N45:N46" si="15">J45*K45*L45*M45</f>
        <v>0</v>
      </c>
      <c r="O45" s="14">
        <v>7</v>
      </c>
      <c r="P45" s="14">
        <f t="shared" ref="P45:P46" si="16">N45*O45</f>
        <v>0</v>
      </c>
    </row>
    <row r="46" spans="1:16" s="4" customFormat="1" ht="22.5" customHeight="1" x14ac:dyDescent="0.3">
      <c r="A46" s="24" t="s">
        <v>17</v>
      </c>
      <c r="B46" s="40"/>
      <c r="C46" s="38">
        <v>1</v>
      </c>
      <c r="D46" s="37">
        <v>1</v>
      </c>
      <c r="E46" s="40"/>
      <c r="F46" s="37">
        <f t="shared" si="14"/>
        <v>0</v>
      </c>
      <c r="G46" s="37">
        <v>3</v>
      </c>
      <c r="H46" s="40">
        <f t="shared" si="5"/>
        <v>0</v>
      </c>
      <c r="J46" s="40"/>
      <c r="K46" s="38">
        <v>1</v>
      </c>
      <c r="L46" s="37">
        <v>1</v>
      </c>
      <c r="M46" s="40"/>
      <c r="N46" s="37">
        <f t="shared" si="15"/>
        <v>0</v>
      </c>
      <c r="O46" s="37">
        <v>3</v>
      </c>
      <c r="P46" s="40">
        <f t="shared" si="16"/>
        <v>0</v>
      </c>
    </row>
    <row r="47" spans="1:16" s="4" customFormat="1" ht="38.25" customHeight="1" x14ac:dyDescent="0.3">
      <c r="A47" s="12" t="s">
        <v>67</v>
      </c>
      <c r="B47" s="13"/>
      <c r="C47" s="23">
        <v>1</v>
      </c>
      <c r="D47" s="14">
        <v>1</v>
      </c>
      <c r="E47" s="14"/>
      <c r="F47" s="14">
        <f>B47*C47*D47*E47</f>
        <v>0</v>
      </c>
      <c r="G47" s="14">
        <v>7</v>
      </c>
      <c r="H47" s="14">
        <f>F47*G47</f>
        <v>0</v>
      </c>
      <c r="J47" s="13"/>
      <c r="K47" s="23">
        <v>1</v>
      </c>
      <c r="L47" s="14">
        <v>1</v>
      </c>
      <c r="M47" s="14"/>
      <c r="N47" s="14">
        <f>J47*K47*L47*M47</f>
        <v>0</v>
      </c>
      <c r="O47" s="14">
        <v>7</v>
      </c>
      <c r="P47" s="14">
        <f>N47*O47</f>
        <v>0</v>
      </c>
    </row>
    <row r="48" spans="1:16" ht="16.5" customHeight="1" x14ac:dyDescent="0.3">
      <c r="A48" s="70" t="s">
        <v>81</v>
      </c>
      <c r="B48" s="71"/>
      <c r="C48" s="71"/>
      <c r="D48" s="71"/>
      <c r="E48" s="71"/>
      <c r="F48" s="71"/>
      <c r="G48" s="72"/>
      <c r="H48" s="16">
        <f>+SUM(H13:H47)</f>
        <v>0</v>
      </c>
      <c r="J48" s="108" t="s">
        <v>83</v>
      </c>
      <c r="K48" s="108"/>
      <c r="L48" s="108"/>
      <c r="M48" s="108"/>
      <c r="N48" s="108"/>
      <c r="O48" s="108"/>
      <c r="P48" s="11">
        <f>+SUM(P13:P47)</f>
        <v>0</v>
      </c>
    </row>
    <row r="49" spans="1:16" ht="16.5" customHeight="1" x14ac:dyDescent="0.3">
      <c r="A49" s="17"/>
      <c r="B49" s="17"/>
      <c r="C49" s="17"/>
      <c r="D49" s="17"/>
      <c r="E49" s="17"/>
      <c r="F49" s="17"/>
      <c r="G49" s="17"/>
      <c r="H49" s="18"/>
    </row>
    <row r="50" spans="1:16" ht="15" x14ac:dyDescent="0.3">
      <c r="A50" s="67" t="s">
        <v>19</v>
      </c>
      <c r="B50" s="68"/>
      <c r="C50" s="68"/>
      <c r="D50" s="68"/>
      <c r="E50" s="68"/>
      <c r="F50" s="68"/>
      <c r="G50" s="68"/>
      <c r="H50" s="69"/>
      <c r="J50" s="93" t="s">
        <v>19</v>
      </c>
      <c r="K50" s="93"/>
      <c r="L50" s="93"/>
      <c r="M50" s="93"/>
      <c r="N50" s="93"/>
      <c r="O50" s="93"/>
      <c r="P50" s="93"/>
    </row>
    <row r="51" spans="1:16" ht="15" x14ac:dyDescent="0.3">
      <c r="A51" s="76" t="s">
        <v>20</v>
      </c>
      <c r="B51" s="77"/>
      <c r="C51" s="77"/>
      <c r="D51" s="78"/>
      <c r="E51" s="19" t="s">
        <v>21</v>
      </c>
      <c r="F51" s="19" t="s">
        <v>22</v>
      </c>
      <c r="G51" s="19" t="s">
        <v>23</v>
      </c>
      <c r="H51" s="19" t="s">
        <v>24</v>
      </c>
      <c r="J51" s="115" t="s">
        <v>20</v>
      </c>
      <c r="K51" s="115"/>
      <c r="L51" s="115"/>
      <c r="M51" s="10" t="s">
        <v>77</v>
      </c>
      <c r="N51" s="10" t="s">
        <v>78</v>
      </c>
      <c r="O51" s="10" t="s">
        <v>79</v>
      </c>
      <c r="P51" s="10" t="s">
        <v>80</v>
      </c>
    </row>
    <row r="52" spans="1:16" ht="16" x14ac:dyDescent="0.3">
      <c r="A52" s="79"/>
      <c r="B52" s="80"/>
      <c r="C52" s="80"/>
      <c r="D52" s="81"/>
      <c r="E52" s="14" t="s">
        <v>25</v>
      </c>
      <c r="F52" s="14" t="s">
        <v>26</v>
      </c>
      <c r="G52" s="21" t="s">
        <v>27</v>
      </c>
      <c r="H52" s="14" t="s">
        <v>28</v>
      </c>
      <c r="J52" s="115"/>
      <c r="K52" s="115"/>
      <c r="L52" s="115"/>
      <c r="M52" s="14" t="s">
        <v>25</v>
      </c>
      <c r="N52" s="14" t="s">
        <v>26</v>
      </c>
      <c r="O52" s="14" t="s">
        <v>27</v>
      </c>
      <c r="P52" s="14" t="s">
        <v>28</v>
      </c>
    </row>
    <row r="53" spans="1:16" ht="21" customHeight="1" x14ac:dyDescent="0.3">
      <c r="A53" s="73" t="s">
        <v>63</v>
      </c>
      <c r="B53" s="74"/>
      <c r="C53" s="74"/>
      <c r="D53" s="75"/>
      <c r="E53" s="14" t="s">
        <v>29</v>
      </c>
      <c r="F53" s="20"/>
      <c r="G53" s="22"/>
      <c r="H53" s="14">
        <f>F53*G53</f>
        <v>0</v>
      </c>
      <c r="J53" s="73" t="s">
        <v>63</v>
      </c>
      <c r="K53" s="74"/>
      <c r="L53" s="75"/>
      <c r="M53" s="14" t="s">
        <v>29</v>
      </c>
      <c r="N53" s="14"/>
      <c r="O53" s="45"/>
      <c r="P53" s="14">
        <f t="shared" ref="P53:P57" si="17">N53*O53</f>
        <v>0</v>
      </c>
    </row>
    <row r="54" spans="1:16" ht="40" customHeight="1" x14ac:dyDescent="0.3">
      <c r="A54" s="73" t="s">
        <v>30</v>
      </c>
      <c r="B54" s="74"/>
      <c r="C54" s="74"/>
      <c r="D54" s="75"/>
      <c r="E54" s="14" t="s">
        <v>29</v>
      </c>
      <c r="F54" s="20"/>
      <c r="G54" s="22"/>
      <c r="H54" s="14">
        <f t="shared" ref="H54:H57" si="18">F54*G54</f>
        <v>0</v>
      </c>
      <c r="J54" s="82" t="s">
        <v>30</v>
      </c>
      <c r="K54" s="117"/>
      <c r="L54" s="118"/>
      <c r="M54" s="14" t="s">
        <v>29</v>
      </c>
      <c r="N54" s="14"/>
      <c r="O54" s="45"/>
      <c r="P54" s="14">
        <f t="shared" si="17"/>
        <v>0</v>
      </c>
    </row>
    <row r="55" spans="1:16" ht="40" customHeight="1" x14ac:dyDescent="0.3">
      <c r="A55" s="73" t="s">
        <v>31</v>
      </c>
      <c r="B55" s="74"/>
      <c r="C55" s="74"/>
      <c r="D55" s="75"/>
      <c r="E55" s="14" t="s">
        <v>29</v>
      </c>
      <c r="F55" s="20"/>
      <c r="G55" s="22"/>
      <c r="H55" s="14">
        <f t="shared" si="18"/>
        <v>0</v>
      </c>
      <c r="J55" s="82" t="s">
        <v>31</v>
      </c>
      <c r="K55" s="117"/>
      <c r="L55" s="118"/>
      <c r="M55" s="14" t="s">
        <v>29</v>
      </c>
      <c r="N55" s="14"/>
      <c r="O55" s="45"/>
      <c r="P55" s="14">
        <f t="shared" si="17"/>
        <v>0</v>
      </c>
    </row>
    <row r="56" spans="1:16" ht="60" customHeight="1" x14ac:dyDescent="0.3">
      <c r="A56" s="82" t="s">
        <v>68</v>
      </c>
      <c r="B56" s="74"/>
      <c r="C56" s="74"/>
      <c r="D56" s="75"/>
      <c r="E56" s="14" t="s">
        <v>29</v>
      </c>
      <c r="F56" s="20"/>
      <c r="G56" s="22"/>
      <c r="H56" s="14">
        <f t="shared" si="18"/>
        <v>0</v>
      </c>
      <c r="J56" s="82" t="s">
        <v>68</v>
      </c>
      <c r="K56" s="74"/>
      <c r="L56" s="75"/>
      <c r="M56" s="14" t="s">
        <v>29</v>
      </c>
      <c r="N56" s="14"/>
      <c r="O56" s="45"/>
      <c r="P56" s="14">
        <f t="shared" si="17"/>
        <v>0</v>
      </c>
    </row>
    <row r="57" spans="1:16" ht="25.5" customHeight="1" x14ac:dyDescent="0.3">
      <c r="A57" s="73" t="s">
        <v>32</v>
      </c>
      <c r="B57" s="74"/>
      <c r="C57" s="74"/>
      <c r="D57" s="75"/>
      <c r="E57" s="14" t="s">
        <v>29</v>
      </c>
      <c r="F57" s="20"/>
      <c r="G57" s="22"/>
      <c r="H57" s="14">
        <f t="shared" si="18"/>
        <v>0</v>
      </c>
      <c r="J57" s="73" t="s">
        <v>32</v>
      </c>
      <c r="K57" s="74"/>
      <c r="L57" s="75"/>
      <c r="M57" s="14" t="s">
        <v>29</v>
      </c>
      <c r="N57" s="14"/>
      <c r="O57" s="45"/>
      <c r="P57" s="14">
        <f t="shared" si="17"/>
        <v>0</v>
      </c>
    </row>
    <row r="58" spans="1:16" ht="15" x14ac:dyDescent="0.3">
      <c r="A58" s="70" t="s">
        <v>82</v>
      </c>
      <c r="B58" s="71"/>
      <c r="C58" s="71"/>
      <c r="D58" s="71"/>
      <c r="E58" s="71"/>
      <c r="F58" s="71"/>
      <c r="G58" s="72"/>
      <c r="H58" s="11">
        <f>SUM(H53:H57)</f>
        <v>0</v>
      </c>
      <c r="J58" s="108" t="s">
        <v>84</v>
      </c>
      <c r="K58" s="108"/>
      <c r="L58" s="108"/>
      <c r="M58" s="108"/>
      <c r="N58" s="108"/>
      <c r="O58" s="108"/>
      <c r="P58" s="11">
        <f>SUM(P53:P57)</f>
        <v>0</v>
      </c>
    </row>
    <row r="59" spans="1:16" ht="15" x14ac:dyDescent="0.3">
      <c r="A59" s="67"/>
      <c r="B59" s="68"/>
      <c r="C59" s="68"/>
      <c r="D59" s="68"/>
      <c r="E59" s="68"/>
      <c r="F59" s="68"/>
      <c r="G59" s="68"/>
      <c r="H59" s="69"/>
      <c r="J59" s="48"/>
      <c r="K59" s="48"/>
      <c r="L59" s="48"/>
      <c r="M59" s="48"/>
      <c r="N59" s="48"/>
      <c r="O59" s="48"/>
    </row>
    <row r="60" spans="1:16" ht="15" x14ac:dyDescent="0.3">
      <c r="A60" s="64" t="s">
        <v>87</v>
      </c>
      <c r="B60" s="65"/>
      <c r="C60" s="65"/>
      <c r="D60" s="65"/>
      <c r="E60" s="65"/>
      <c r="F60" s="65"/>
      <c r="G60" s="66"/>
      <c r="H60" s="11">
        <f>H48+H58</f>
        <v>0</v>
      </c>
      <c r="J60" s="116" t="s">
        <v>88</v>
      </c>
      <c r="K60" s="116"/>
      <c r="L60" s="116"/>
      <c r="M60" s="116"/>
      <c r="N60" s="116"/>
      <c r="O60" s="116"/>
      <c r="P60" s="11">
        <f>P48+P58</f>
        <v>0</v>
      </c>
    </row>
    <row r="61" spans="1:16" ht="15" x14ac:dyDescent="0.3">
      <c r="A61" s="64" t="s">
        <v>35</v>
      </c>
      <c r="B61" s="65"/>
      <c r="C61" s="65"/>
      <c r="D61" s="65"/>
      <c r="E61" s="65"/>
      <c r="F61" s="65"/>
      <c r="G61" s="66"/>
      <c r="H61" s="11">
        <f>H60*0.19</f>
        <v>0</v>
      </c>
      <c r="J61" s="116" t="s">
        <v>35</v>
      </c>
      <c r="K61" s="116"/>
      <c r="L61" s="116"/>
      <c r="M61" s="116"/>
      <c r="N61" s="116"/>
      <c r="O61" s="116"/>
      <c r="P61" s="11">
        <f>P60*0.19</f>
        <v>0</v>
      </c>
    </row>
    <row r="62" spans="1:16" ht="15" x14ac:dyDescent="0.3">
      <c r="A62" s="64" t="s">
        <v>36</v>
      </c>
      <c r="B62" s="65"/>
      <c r="C62" s="65"/>
      <c r="D62" s="65"/>
      <c r="E62" s="65"/>
      <c r="F62" s="65"/>
      <c r="G62" s="66"/>
      <c r="H62" s="11">
        <f>SUM(H60:H61)</f>
        <v>0</v>
      </c>
      <c r="I62" s="26" t="s">
        <v>37</v>
      </c>
      <c r="J62" s="116" t="s">
        <v>36</v>
      </c>
      <c r="K62" s="116"/>
      <c r="L62" s="116"/>
      <c r="M62" s="116"/>
      <c r="N62" s="116"/>
      <c r="O62" s="116"/>
      <c r="P62" s="11">
        <f>SUM(P60:P61)</f>
        <v>0</v>
      </c>
    </row>
    <row r="63" spans="1:16" x14ac:dyDescent="0.3">
      <c r="A63" s="5"/>
      <c r="B63" s="6"/>
      <c r="C63" s="27"/>
      <c r="D63" s="27"/>
      <c r="E63" s="28"/>
      <c r="F63" s="27"/>
      <c r="G63" s="28"/>
      <c r="H63" s="28"/>
      <c r="I63" s="29"/>
    </row>
    <row r="64" spans="1:16" ht="14" x14ac:dyDescent="0.3">
      <c r="A64" s="5"/>
      <c r="B64" s="6"/>
      <c r="C64" s="27"/>
      <c r="D64" s="27"/>
      <c r="E64" s="28"/>
      <c r="F64" s="27"/>
      <c r="G64" s="28"/>
      <c r="H64" s="36"/>
      <c r="I64" s="29"/>
    </row>
    <row r="65" spans="1:9" ht="15" x14ac:dyDescent="0.3">
      <c r="A65" s="98" t="s">
        <v>86</v>
      </c>
      <c r="B65" s="99"/>
      <c r="C65" s="99"/>
      <c r="D65" s="99"/>
      <c r="E65" s="99"/>
      <c r="F65" s="99"/>
      <c r="G65" s="100"/>
      <c r="H65" s="28"/>
      <c r="I65" s="29"/>
    </row>
    <row r="66" spans="1:9" ht="15" x14ac:dyDescent="0.3">
      <c r="A66" s="64" t="s">
        <v>89</v>
      </c>
      <c r="B66" s="65"/>
      <c r="C66" s="65"/>
      <c r="D66" s="65"/>
      <c r="E66" s="65"/>
      <c r="F66" s="65"/>
      <c r="G66" s="66"/>
      <c r="H66" s="11">
        <f>+H60+P60</f>
        <v>0</v>
      </c>
      <c r="I66" s="29"/>
    </row>
    <row r="67" spans="1:9" ht="15" x14ac:dyDescent="0.3">
      <c r="A67" s="64" t="s">
        <v>35</v>
      </c>
      <c r="B67" s="65"/>
      <c r="C67" s="65"/>
      <c r="D67" s="65"/>
      <c r="E67" s="65"/>
      <c r="F67" s="65"/>
      <c r="G67" s="66"/>
      <c r="H67" s="11">
        <f>H66*0.19</f>
        <v>0</v>
      </c>
      <c r="I67" s="29"/>
    </row>
    <row r="68" spans="1:9" ht="15" x14ac:dyDescent="0.3">
      <c r="A68" s="64" t="s">
        <v>36</v>
      </c>
      <c r="B68" s="65"/>
      <c r="C68" s="65"/>
      <c r="D68" s="65"/>
      <c r="E68" s="65"/>
      <c r="F68" s="65"/>
      <c r="G68" s="66"/>
      <c r="H68" s="11">
        <f>SUM(H66:H67)</f>
        <v>0</v>
      </c>
      <c r="I68" s="29"/>
    </row>
  </sheetData>
  <mergeCells count="51">
    <mergeCell ref="J50:P50"/>
    <mergeCell ref="J51:L52"/>
    <mergeCell ref="J53:L53"/>
    <mergeCell ref="J61:O61"/>
    <mergeCell ref="J62:O62"/>
    <mergeCell ref="J54:L54"/>
    <mergeCell ref="J55:L55"/>
    <mergeCell ref="J56:L56"/>
    <mergeCell ref="J57:L57"/>
    <mergeCell ref="J58:O58"/>
    <mergeCell ref="J60:O60"/>
    <mergeCell ref="A7:P7"/>
    <mergeCell ref="A5:P5"/>
    <mergeCell ref="A3:P3"/>
    <mergeCell ref="A1:P1"/>
    <mergeCell ref="J48:O48"/>
    <mergeCell ref="K11:K12"/>
    <mergeCell ref="L11:L12"/>
    <mergeCell ref="M11:M12"/>
    <mergeCell ref="N11:N12"/>
    <mergeCell ref="O11:O12"/>
    <mergeCell ref="P11:P12"/>
    <mergeCell ref="B8:H8"/>
    <mergeCell ref="J11:J12"/>
    <mergeCell ref="J8:P8"/>
    <mergeCell ref="A9:P9"/>
    <mergeCell ref="F11:F12"/>
    <mergeCell ref="A53:D53"/>
    <mergeCell ref="A54:D54"/>
    <mergeCell ref="A55:D55"/>
    <mergeCell ref="A56:D56"/>
    <mergeCell ref="A57:D57"/>
    <mergeCell ref="A51:D52"/>
    <mergeCell ref="A11:A12"/>
    <mergeCell ref="B11:B12"/>
    <mergeCell ref="C11:C12"/>
    <mergeCell ref="D11:D12"/>
    <mergeCell ref="G11:G12"/>
    <mergeCell ref="H11:H12"/>
    <mergeCell ref="A48:G48"/>
    <mergeCell ref="A50:H50"/>
    <mergeCell ref="E11:E12"/>
    <mergeCell ref="A65:G65"/>
    <mergeCell ref="A66:G66"/>
    <mergeCell ref="A67:G67"/>
    <mergeCell ref="A68:G68"/>
    <mergeCell ref="A58:G58"/>
    <mergeCell ref="A59:H59"/>
    <mergeCell ref="A60:G60"/>
    <mergeCell ref="A61:G61"/>
    <mergeCell ref="A62:G62"/>
  </mergeCells>
  <pageMargins left="0.39370078740157483" right="0.19685039370078741" top="0.39370078740157483" bottom="0.39370078740157483" header="0" footer="0"/>
  <pageSetup scale="50" orientation="portrait" horizontalDpi="4294967294" verticalDpi="4294967294" r:id="rId1"/>
  <headerFooter alignWithMargins="0"/>
  <rowBreaks count="1" manualBreakCount="1">
    <brk id="68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C7F2-C3F9-4FCB-AAFC-E6CC205DC572}">
  <dimension ref="A1:E15"/>
  <sheetViews>
    <sheetView workbookViewId="0">
      <selection activeCell="D5" sqref="D5"/>
    </sheetView>
  </sheetViews>
  <sheetFormatPr baseColWidth="10" defaultColWidth="12" defaultRowHeight="14.5" x14ac:dyDescent="0.35"/>
  <cols>
    <col min="1" max="1" width="40.77734375" style="49" customWidth="1"/>
    <col min="2" max="2" width="37.33203125" style="49" customWidth="1"/>
    <col min="3" max="3" width="18.6640625" style="49" customWidth="1"/>
    <col min="4" max="4" width="52.44140625" style="49" customWidth="1"/>
    <col min="5" max="5" width="40.77734375" style="49" customWidth="1"/>
    <col min="6" max="16384" width="12" style="49"/>
  </cols>
  <sheetData>
    <row r="1" spans="1:5" x14ac:dyDescent="0.35">
      <c r="A1" s="61" t="s">
        <v>224</v>
      </c>
      <c r="B1" s="62"/>
      <c r="C1" s="62"/>
      <c r="D1" s="62"/>
      <c r="E1" s="62"/>
    </row>
    <row r="3" spans="1:5" ht="15" thickBot="1" x14ac:dyDescent="0.4">
      <c r="A3" s="121" t="s">
        <v>91</v>
      </c>
      <c r="B3" s="62"/>
      <c r="C3" s="62"/>
      <c r="D3" s="62"/>
      <c r="E3" s="62"/>
    </row>
    <row r="4" spans="1:5" ht="15" thickBot="1" x14ac:dyDescent="0.4">
      <c r="A4" s="50" t="s">
        <v>92</v>
      </c>
      <c r="B4" s="50" t="s">
        <v>93</v>
      </c>
      <c r="C4" s="50" t="s">
        <v>94</v>
      </c>
      <c r="D4" s="50" t="s">
        <v>95</v>
      </c>
      <c r="E4" s="50" t="s">
        <v>96</v>
      </c>
    </row>
    <row r="5" spans="1:5" ht="91" x14ac:dyDescent="0.35">
      <c r="A5" s="51" t="s">
        <v>97</v>
      </c>
      <c r="B5" s="52" t="s">
        <v>98</v>
      </c>
      <c r="C5" s="53" t="s">
        <v>99</v>
      </c>
      <c r="D5" s="52" t="s">
        <v>257</v>
      </c>
      <c r="E5" s="52" t="s">
        <v>100</v>
      </c>
    </row>
    <row r="6" spans="1:5" ht="39" x14ac:dyDescent="0.35">
      <c r="A6" s="54" t="s">
        <v>101</v>
      </c>
      <c r="B6" s="55" t="s">
        <v>102</v>
      </c>
      <c r="C6" s="56" t="s">
        <v>103</v>
      </c>
      <c r="D6" s="55" t="s">
        <v>104</v>
      </c>
      <c r="E6" s="55" t="s">
        <v>105</v>
      </c>
    </row>
    <row r="7" spans="1:5" ht="91" x14ac:dyDescent="0.35">
      <c r="A7" s="51" t="s">
        <v>106</v>
      </c>
      <c r="B7" s="52" t="s">
        <v>107</v>
      </c>
      <c r="C7" s="53" t="s">
        <v>99</v>
      </c>
      <c r="D7" s="52" t="s">
        <v>258</v>
      </c>
      <c r="E7" s="52" t="s">
        <v>108</v>
      </c>
    </row>
    <row r="9" spans="1:5" ht="15" thickBot="1" x14ac:dyDescent="0.4">
      <c r="A9" s="121" t="s">
        <v>109</v>
      </c>
      <c r="B9" s="62"/>
      <c r="C9" s="62"/>
      <c r="D9" s="62"/>
      <c r="E9" s="62"/>
    </row>
    <row r="10" spans="1:5" ht="15" thickBot="1" x14ac:dyDescent="0.4">
      <c r="A10" s="50" t="s">
        <v>110</v>
      </c>
      <c r="B10" s="122" t="s">
        <v>111</v>
      </c>
      <c r="C10" s="62"/>
      <c r="D10" s="62"/>
      <c r="E10" s="62"/>
    </row>
    <row r="11" spans="1:5" ht="30" customHeight="1" x14ac:dyDescent="0.35">
      <c r="A11" s="51" t="s">
        <v>112</v>
      </c>
      <c r="B11" s="119" t="s">
        <v>113</v>
      </c>
      <c r="C11" s="62"/>
      <c r="D11" s="62"/>
      <c r="E11" s="62"/>
    </row>
    <row r="12" spans="1:5" ht="30" customHeight="1" x14ac:dyDescent="0.35">
      <c r="A12" s="54" t="s">
        <v>114</v>
      </c>
      <c r="B12" s="120" t="s">
        <v>115</v>
      </c>
      <c r="C12" s="62"/>
      <c r="D12" s="62"/>
      <c r="E12" s="62"/>
    </row>
    <row r="13" spans="1:5" ht="30" customHeight="1" x14ac:dyDescent="0.35">
      <c r="A13" s="51" t="s">
        <v>116</v>
      </c>
      <c r="B13" s="119" t="s">
        <v>117</v>
      </c>
      <c r="C13" s="62"/>
      <c r="D13" s="62"/>
      <c r="E13" s="62"/>
    </row>
    <row r="14" spans="1:5" ht="30" customHeight="1" x14ac:dyDescent="0.35">
      <c r="A14" s="54" t="s">
        <v>118</v>
      </c>
      <c r="B14" s="120" t="s">
        <v>119</v>
      </c>
      <c r="C14" s="62"/>
      <c r="D14" s="62"/>
      <c r="E14" s="62"/>
    </row>
    <row r="15" spans="1:5" ht="30" customHeight="1" x14ac:dyDescent="0.35">
      <c r="A15" s="51" t="s">
        <v>120</v>
      </c>
      <c r="B15" s="119" t="s">
        <v>121</v>
      </c>
      <c r="C15" s="62"/>
      <c r="D15" s="62"/>
      <c r="E15" s="62"/>
    </row>
  </sheetData>
  <mergeCells count="9">
    <mergeCell ref="B13:E13"/>
    <mergeCell ref="B14:E14"/>
    <mergeCell ref="B15:E15"/>
    <mergeCell ref="A1:E1"/>
    <mergeCell ref="A3:E3"/>
    <mergeCell ref="A9:E9"/>
    <mergeCell ref="B10:E10"/>
    <mergeCell ref="B11:E11"/>
    <mergeCell ref="B12:E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B459-B948-4C98-8C17-C3BAF0675E04}">
  <dimension ref="A1:F35"/>
  <sheetViews>
    <sheetView topLeftCell="A4" workbookViewId="0">
      <selection activeCell="B5" sqref="B5"/>
    </sheetView>
  </sheetViews>
  <sheetFormatPr baseColWidth="10" defaultColWidth="12" defaultRowHeight="14.5" x14ac:dyDescent="0.35"/>
  <cols>
    <col min="1" max="1" width="40.77734375" style="49" customWidth="1"/>
    <col min="2" max="2" width="37.33203125" style="49" customWidth="1"/>
    <col min="3" max="4" width="18.6640625" style="49" customWidth="1"/>
    <col min="5" max="5" width="64.109375" style="49" customWidth="1"/>
    <col min="6" max="6" width="40.77734375" style="49" customWidth="1"/>
    <col min="7" max="16384" width="12" style="49"/>
  </cols>
  <sheetData>
    <row r="1" spans="1:6" x14ac:dyDescent="0.35">
      <c r="A1" s="61" t="s">
        <v>226</v>
      </c>
      <c r="B1" s="62"/>
      <c r="C1" s="62"/>
      <c r="D1" s="62"/>
      <c r="E1" s="62"/>
      <c r="F1" s="62"/>
    </row>
    <row r="2" spans="1:6" x14ac:dyDescent="0.35">
      <c r="A2" s="63" t="s">
        <v>122</v>
      </c>
      <c r="B2" s="62"/>
      <c r="C2" s="62"/>
      <c r="D2" s="62"/>
      <c r="E2" s="62"/>
      <c r="F2" s="62"/>
    </row>
    <row r="3" spans="1:6" ht="15" thickBot="1" x14ac:dyDescent="0.4"/>
    <row r="4" spans="1:6" ht="29.5" thickBot="1" x14ac:dyDescent="0.4">
      <c r="A4" s="50" t="s">
        <v>123</v>
      </c>
      <c r="B4" s="50" t="s">
        <v>124</v>
      </c>
      <c r="C4" s="50" t="s">
        <v>125</v>
      </c>
      <c r="D4" s="50" t="s">
        <v>126</v>
      </c>
      <c r="E4" s="50" t="s">
        <v>127</v>
      </c>
      <c r="F4" s="50" t="s">
        <v>128</v>
      </c>
    </row>
    <row r="5" spans="1:6" ht="52" x14ac:dyDescent="0.35">
      <c r="A5" s="57" t="s">
        <v>129</v>
      </c>
      <c r="B5" s="52" t="s">
        <v>130</v>
      </c>
      <c r="C5" s="53" t="s">
        <v>131</v>
      </c>
      <c r="D5" s="53" t="s">
        <v>132</v>
      </c>
      <c r="E5" s="52" t="s">
        <v>229</v>
      </c>
      <c r="F5" s="52" t="s">
        <v>133</v>
      </c>
    </row>
    <row r="6" spans="1:6" ht="39" x14ac:dyDescent="0.35">
      <c r="A6" s="58" t="s">
        <v>259</v>
      </c>
      <c r="B6" s="55" t="s">
        <v>134</v>
      </c>
      <c r="C6" s="56" t="s">
        <v>131</v>
      </c>
      <c r="D6" s="56" t="s">
        <v>132</v>
      </c>
      <c r="E6" s="55" t="s">
        <v>230</v>
      </c>
      <c r="F6" s="55" t="s">
        <v>135</v>
      </c>
    </row>
    <row r="7" spans="1:6" ht="52" x14ac:dyDescent="0.35">
      <c r="A7" s="57" t="s">
        <v>260</v>
      </c>
      <c r="B7" s="52" t="s">
        <v>136</v>
      </c>
      <c r="C7" s="53" t="s">
        <v>137</v>
      </c>
      <c r="D7" s="53" t="s">
        <v>150</v>
      </c>
      <c r="E7" s="52" t="s">
        <v>231</v>
      </c>
      <c r="F7" s="52" t="s">
        <v>138</v>
      </c>
    </row>
    <row r="8" spans="1:6" ht="39" x14ac:dyDescent="0.35">
      <c r="A8" s="58" t="s">
        <v>262</v>
      </c>
      <c r="B8" s="55" t="s">
        <v>139</v>
      </c>
      <c r="C8" s="56" t="s">
        <v>131</v>
      </c>
      <c r="D8" s="56" t="s">
        <v>132</v>
      </c>
      <c r="E8" s="55" t="s">
        <v>225</v>
      </c>
      <c r="F8" s="55" t="s">
        <v>140</v>
      </c>
    </row>
    <row r="9" spans="1:6" ht="39" x14ac:dyDescent="0.35">
      <c r="A9" s="51" t="s">
        <v>141</v>
      </c>
      <c r="B9" s="52" t="s">
        <v>142</v>
      </c>
      <c r="C9" s="53" t="s">
        <v>131</v>
      </c>
      <c r="D9" s="53" t="s">
        <v>132</v>
      </c>
      <c r="E9" s="52" t="s">
        <v>254</v>
      </c>
      <c r="F9" s="52" t="s">
        <v>143</v>
      </c>
    </row>
    <row r="10" spans="1:6" ht="52" x14ac:dyDescent="0.35">
      <c r="A10" s="59" t="s">
        <v>261</v>
      </c>
      <c r="B10" s="55" t="s">
        <v>139</v>
      </c>
      <c r="C10" s="56" t="s">
        <v>131</v>
      </c>
      <c r="D10" s="56" t="s">
        <v>132</v>
      </c>
      <c r="E10" s="55" t="s">
        <v>232</v>
      </c>
      <c r="F10" s="55" t="s">
        <v>144</v>
      </c>
    </row>
    <row r="11" spans="1:6" ht="52" x14ac:dyDescent="0.35">
      <c r="A11" s="60" t="s">
        <v>263</v>
      </c>
      <c r="B11" s="52" t="s">
        <v>145</v>
      </c>
      <c r="C11" s="53" t="s">
        <v>137</v>
      </c>
      <c r="D11" s="53" t="s">
        <v>146</v>
      </c>
      <c r="E11" s="52" t="s">
        <v>233</v>
      </c>
      <c r="F11" s="52" t="s">
        <v>147</v>
      </c>
    </row>
    <row r="12" spans="1:6" ht="52" x14ac:dyDescent="0.35">
      <c r="A12" s="54" t="s">
        <v>148</v>
      </c>
      <c r="B12" s="55" t="s">
        <v>149</v>
      </c>
      <c r="C12" s="56" t="s">
        <v>137</v>
      </c>
      <c r="D12" s="56" t="s">
        <v>150</v>
      </c>
      <c r="E12" s="55" t="s">
        <v>253</v>
      </c>
      <c r="F12" s="55" t="s">
        <v>151</v>
      </c>
    </row>
    <row r="13" spans="1:6" ht="52" x14ac:dyDescent="0.35">
      <c r="A13" s="51" t="s">
        <v>152</v>
      </c>
      <c r="B13" s="52" t="s">
        <v>153</v>
      </c>
      <c r="C13" s="53" t="s">
        <v>137</v>
      </c>
      <c r="D13" s="53" t="s">
        <v>146</v>
      </c>
      <c r="E13" s="52" t="s">
        <v>252</v>
      </c>
      <c r="F13" s="52" t="s">
        <v>154</v>
      </c>
    </row>
    <row r="14" spans="1:6" ht="39" x14ac:dyDescent="0.35">
      <c r="A14" s="54" t="s">
        <v>155</v>
      </c>
      <c r="B14" s="55" t="s">
        <v>156</v>
      </c>
      <c r="C14" s="56" t="s">
        <v>137</v>
      </c>
      <c r="D14" s="56" t="s">
        <v>146</v>
      </c>
      <c r="E14" s="55" t="s">
        <v>251</v>
      </c>
      <c r="F14" s="55" t="s">
        <v>157</v>
      </c>
    </row>
    <row r="15" spans="1:6" ht="39" x14ac:dyDescent="0.35">
      <c r="A15" s="51" t="s">
        <v>158</v>
      </c>
      <c r="B15" s="52" t="s">
        <v>159</v>
      </c>
      <c r="C15" s="53" t="s">
        <v>137</v>
      </c>
      <c r="D15" s="53" t="s">
        <v>146</v>
      </c>
      <c r="E15" s="52" t="s">
        <v>250</v>
      </c>
      <c r="F15" s="52" t="s">
        <v>160</v>
      </c>
    </row>
    <row r="16" spans="1:6" ht="39" x14ac:dyDescent="0.35">
      <c r="A16" s="54" t="s">
        <v>161</v>
      </c>
      <c r="B16" s="55" t="s">
        <v>162</v>
      </c>
      <c r="C16" s="56" t="s">
        <v>137</v>
      </c>
      <c r="D16" s="56" t="s">
        <v>146</v>
      </c>
      <c r="E16" s="55" t="s">
        <v>249</v>
      </c>
      <c r="F16" s="55" t="s">
        <v>163</v>
      </c>
    </row>
    <row r="17" spans="1:6" ht="39" x14ac:dyDescent="0.35">
      <c r="A17" s="51" t="s">
        <v>164</v>
      </c>
      <c r="B17" s="52" t="s">
        <v>165</v>
      </c>
      <c r="C17" s="53" t="s">
        <v>131</v>
      </c>
      <c r="D17" s="53" t="s">
        <v>150</v>
      </c>
      <c r="E17" s="52" t="s">
        <v>248</v>
      </c>
      <c r="F17" s="52" t="s">
        <v>166</v>
      </c>
    </row>
    <row r="18" spans="1:6" ht="39" x14ac:dyDescent="0.35">
      <c r="A18" s="54" t="s">
        <v>167</v>
      </c>
      <c r="B18" s="55" t="s">
        <v>168</v>
      </c>
      <c r="C18" s="56" t="s">
        <v>137</v>
      </c>
      <c r="D18" s="56" t="s">
        <v>150</v>
      </c>
      <c r="E18" s="55" t="s">
        <v>247</v>
      </c>
      <c r="F18" s="55" t="s">
        <v>169</v>
      </c>
    </row>
    <row r="19" spans="1:6" ht="39" x14ac:dyDescent="0.35">
      <c r="A19" s="51" t="s">
        <v>170</v>
      </c>
      <c r="B19" s="52" t="s">
        <v>171</v>
      </c>
      <c r="C19" s="53" t="s">
        <v>137</v>
      </c>
      <c r="D19" s="53" t="s">
        <v>146</v>
      </c>
      <c r="E19" s="52" t="s">
        <v>246</v>
      </c>
      <c r="F19" s="52" t="s">
        <v>172</v>
      </c>
    </row>
    <row r="20" spans="1:6" ht="39" x14ac:dyDescent="0.35">
      <c r="A20" s="54" t="s">
        <v>173</v>
      </c>
      <c r="B20" s="55" t="s">
        <v>174</v>
      </c>
      <c r="C20" s="56" t="s">
        <v>137</v>
      </c>
      <c r="D20" s="56" t="s">
        <v>146</v>
      </c>
      <c r="E20" s="55" t="s">
        <v>255</v>
      </c>
      <c r="F20" s="55" t="s">
        <v>175</v>
      </c>
    </row>
    <row r="21" spans="1:6" ht="39" x14ac:dyDescent="0.35">
      <c r="A21" s="51" t="s">
        <v>176</v>
      </c>
      <c r="B21" s="52" t="s">
        <v>177</v>
      </c>
      <c r="C21" s="53" t="s">
        <v>137</v>
      </c>
      <c r="D21" s="53" t="s">
        <v>146</v>
      </c>
      <c r="E21" s="52" t="s">
        <v>256</v>
      </c>
      <c r="F21" s="52" t="s">
        <v>178</v>
      </c>
    </row>
    <row r="22" spans="1:6" ht="39" x14ac:dyDescent="0.35">
      <c r="A22" s="54" t="s">
        <v>179</v>
      </c>
      <c r="B22" s="55" t="s">
        <v>180</v>
      </c>
      <c r="C22" s="56" t="s">
        <v>137</v>
      </c>
      <c r="D22" s="56" t="s">
        <v>146</v>
      </c>
      <c r="E22" s="55" t="s">
        <v>245</v>
      </c>
      <c r="F22" s="55" t="s">
        <v>181</v>
      </c>
    </row>
    <row r="23" spans="1:6" ht="39" x14ac:dyDescent="0.35">
      <c r="A23" s="51" t="s">
        <v>182</v>
      </c>
      <c r="B23" s="52" t="s">
        <v>183</v>
      </c>
      <c r="C23" s="53" t="s">
        <v>137</v>
      </c>
      <c r="D23" s="53" t="s">
        <v>146</v>
      </c>
      <c r="E23" s="52" t="s">
        <v>244</v>
      </c>
      <c r="F23" s="52" t="s">
        <v>184</v>
      </c>
    </row>
    <row r="24" spans="1:6" ht="39" x14ac:dyDescent="0.35">
      <c r="A24" s="54" t="s">
        <v>185</v>
      </c>
      <c r="B24" s="55" t="s">
        <v>186</v>
      </c>
      <c r="C24" s="56" t="s">
        <v>137</v>
      </c>
      <c r="D24" s="56" t="s">
        <v>146</v>
      </c>
      <c r="E24" s="55" t="s">
        <v>243</v>
      </c>
      <c r="F24" s="55" t="s">
        <v>187</v>
      </c>
    </row>
    <row r="25" spans="1:6" ht="52" x14ac:dyDescent="0.35">
      <c r="A25" s="51" t="s">
        <v>188</v>
      </c>
      <c r="B25" s="52" t="s">
        <v>189</v>
      </c>
      <c r="C25" s="53" t="s">
        <v>137</v>
      </c>
      <c r="D25" s="53" t="s">
        <v>146</v>
      </c>
      <c r="E25" s="52" t="s">
        <v>242</v>
      </c>
      <c r="F25" s="52" t="s">
        <v>190</v>
      </c>
    </row>
    <row r="26" spans="1:6" ht="52" x14ac:dyDescent="0.35">
      <c r="A26" s="54" t="s">
        <v>191</v>
      </c>
      <c r="B26" s="55" t="s">
        <v>192</v>
      </c>
      <c r="C26" s="56" t="s">
        <v>137</v>
      </c>
      <c r="D26" s="56" t="s">
        <v>146</v>
      </c>
      <c r="E26" s="55" t="s">
        <v>241</v>
      </c>
      <c r="F26" s="55" t="s">
        <v>193</v>
      </c>
    </row>
    <row r="27" spans="1:6" ht="39" x14ac:dyDescent="0.35">
      <c r="A27" s="51" t="s">
        <v>194</v>
      </c>
      <c r="B27" s="52" t="s">
        <v>183</v>
      </c>
      <c r="C27" s="53" t="s">
        <v>137</v>
      </c>
      <c r="D27" s="53" t="s">
        <v>146</v>
      </c>
      <c r="E27" s="52" t="s">
        <v>240</v>
      </c>
      <c r="F27" s="52" t="s">
        <v>195</v>
      </c>
    </row>
    <row r="28" spans="1:6" ht="52" x14ac:dyDescent="0.35">
      <c r="A28" s="54" t="s">
        <v>196</v>
      </c>
      <c r="B28" s="55" t="s">
        <v>197</v>
      </c>
      <c r="C28" s="56" t="s">
        <v>198</v>
      </c>
      <c r="D28" s="56" t="s">
        <v>199</v>
      </c>
      <c r="E28" s="55" t="s">
        <v>239</v>
      </c>
      <c r="F28" s="55" t="s">
        <v>200</v>
      </c>
    </row>
    <row r="29" spans="1:6" ht="39" x14ac:dyDescent="0.35">
      <c r="A29" s="51" t="s">
        <v>201</v>
      </c>
      <c r="B29" s="52" t="s">
        <v>202</v>
      </c>
      <c r="C29" s="53" t="s">
        <v>137</v>
      </c>
      <c r="D29" s="53" t="s">
        <v>146</v>
      </c>
      <c r="E29" s="52" t="s">
        <v>238</v>
      </c>
      <c r="F29" s="52" t="s">
        <v>203</v>
      </c>
    </row>
    <row r="30" spans="1:6" ht="39" x14ac:dyDescent="0.35">
      <c r="A30" s="54" t="s">
        <v>204</v>
      </c>
      <c r="B30" s="55" t="s">
        <v>205</v>
      </c>
      <c r="C30" s="56" t="s">
        <v>137</v>
      </c>
      <c r="D30" s="56" t="s">
        <v>146</v>
      </c>
      <c r="E30" s="55" t="s">
        <v>206</v>
      </c>
      <c r="F30" s="55" t="s">
        <v>207</v>
      </c>
    </row>
    <row r="31" spans="1:6" ht="39" x14ac:dyDescent="0.35">
      <c r="A31" s="51" t="s">
        <v>208</v>
      </c>
      <c r="B31" s="52" t="s">
        <v>209</v>
      </c>
      <c r="C31" s="53" t="s">
        <v>137</v>
      </c>
      <c r="D31" s="53" t="s">
        <v>146</v>
      </c>
      <c r="E31" s="52" t="s">
        <v>237</v>
      </c>
      <c r="F31" s="52" t="s">
        <v>210</v>
      </c>
    </row>
    <row r="32" spans="1:6" ht="39" x14ac:dyDescent="0.35">
      <c r="A32" s="54" t="s">
        <v>211</v>
      </c>
      <c r="B32" s="55" t="s">
        <v>212</v>
      </c>
      <c r="C32" s="56" t="s">
        <v>198</v>
      </c>
      <c r="D32" s="56" t="s">
        <v>199</v>
      </c>
      <c r="E32" s="55" t="s">
        <v>213</v>
      </c>
      <c r="F32" s="55" t="s">
        <v>214</v>
      </c>
    </row>
    <row r="33" spans="1:6" ht="52" x14ac:dyDescent="0.35">
      <c r="A33" s="51" t="s">
        <v>215</v>
      </c>
      <c r="B33" s="52" t="s">
        <v>216</v>
      </c>
      <c r="C33" s="53" t="s">
        <v>137</v>
      </c>
      <c r="D33" s="53" t="s">
        <v>146</v>
      </c>
      <c r="E33" s="52" t="s">
        <v>236</v>
      </c>
      <c r="F33" s="52" t="s">
        <v>217</v>
      </c>
    </row>
    <row r="34" spans="1:6" ht="52" x14ac:dyDescent="0.35">
      <c r="A34" s="54" t="s">
        <v>218</v>
      </c>
      <c r="B34" s="55" t="s">
        <v>219</v>
      </c>
      <c r="C34" s="56" t="s">
        <v>137</v>
      </c>
      <c r="D34" s="56" t="s">
        <v>146</v>
      </c>
      <c r="E34" s="55" t="s">
        <v>235</v>
      </c>
      <c r="F34" s="55" t="s">
        <v>220</v>
      </c>
    </row>
    <row r="35" spans="1:6" ht="52" x14ac:dyDescent="0.35">
      <c r="A35" s="51" t="s">
        <v>221</v>
      </c>
      <c r="B35" s="52" t="s">
        <v>222</v>
      </c>
      <c r="C35" s="53" t="s">
        <v>131</v>
      </c>
      <c r="D35" s="53" t="s">
        <v>150</v>
      </c>
      <c r="E35" s="52" t="s">
        <v>234</v>
      </c>
      <c r="F35" s="52" t="s">
        <v>223</v>
      </c>
    </row>
  </sheetData>
  <mergeCells count="2">
    <mergeCell ref="A1:F1"/>
    <mergeCell ref="A2:F2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4c3399f1-942f-4223-943f-f0a3ab31c2cb}" enabled="1" method="Standard" siteId="{20cec2fc-7fcc-487f-97f8-620c9c04c1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ANEXO - 2 -ESCENARIO (i)</vt:lpstr>
      <vt:lpstr>ANEXO - 2 -ESCENARIO (ii)</vt:lpstr>
      <vt:lpstr>Personal de Apoyo y Reglas</vt:lpstr>
      <vt:lpstr>Matriz de Experiencia</vt:lpstr>
      <vt:lpstr>'ANEXO - 2 -ESCENARIO (i)'!Área_de_impresión</vt:lpstr>
      <vt:lpstr>'ANEXO - 2 -ESCENARIO (ii)'!Área_de_impresión</vt:lpstr>
    </vt:vector>
  </TitlesOfParts>
  <Manager/>
  <Company>fonade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Narvaez</dc:creator>
  <cp:keywords/>
  <dc:description/>
  <cp:lastModifiedBy>Claudia Maritza Chaves Ortega</cp:lastModifiedBy>
  <cp:revision/>
  <cp:lastPrinted>2026-06-03T15:24:33Z</cp:lastPrinted>
  <dcterms:created xsi:type="dcterms:W3CDTF">2004-02-25T16:54:32Z</dcterms:created>
  <dcterms:modified xsi:type="dcterms:W3CDTF">2026-10-06T00:56:01Z</dcterms:modified>
  <cp:category/>
  <cp:contentStatus/>
</cp:coreProperties>
</file>