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orferias-my.sharepoint.com/personal/drozo_corferias_com2/Documents/Didier Rozo/DISEÑO 1/DOCUMENTOS/PROYECTOS/PMD 2030 JWC/INVITACION 2 INTERV DISEÑOS/"/>
    </mc:Choice>
  </mc:AlternateContent>
  <xr:revisionPtr revIDLastSave="138" documentId="14_{6BB69697-A8D4-4132-A04A-9F3076A9B90C}" xr6:coauthVersionLast="47" xr6:coauthVersionMax="47" xr10:uidLastSave="{4700B059-E04D-4BD1-A78C-3A51C143ACD6}"/>
  <bookViews>
    <workbookView xWindow="-120" yWindow="-120" windowWidth="29040" windowHeight="15720" activeTab="1" xr2:uid="{00000000-000D-0000-FFFF-FFFF00000000}"/>
  </bookViews>
  <sheets>
    <sheet name="ANEXO - 2 -ESCENARIO (i)" sheetId="4" r:id="rId1"/>
    <sheet name="ANEXO - 2 -ESCENARIO (ii)" sheetId="6" r:id="rId2"/>
    <sheet name="Personal de Apoyo y Reglas" sheetId="8" r:id="rId3"/>
    <sheet name="Matriz de Experiencia" sheetId="9" r:id="rId4"/>
  </sheets>
  <definedNames>
    <definedName name="_xlnm.Print_Area" localSheetId="0">'ANEXO - 2 -ESCENARIO (i)'!$A$8:$H$65</definedName>
    <definedName name="_xlnm.Print_Area" localSheetId="1">'ANEXO - 2 -ESCENARIO (ii)'!$A$9:$H$65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3" i="6" l="1"/>
  <c r="H58" i="6" s="1"/>
  <c r="P57" i="6"/>
  <c r="P56" i="6"/>
  <c r="P55" i="6"/>
  <c r="P54" i="6"/>
  <c r="P53" i="6"/>
  <c r="N47" i="6"/>
  <c r="P47" i="6" s="1"/>
  <c r="N46" i="6"/>
  <c r="P46" i="6" s="1"/>
  <c r="N45" i="6"/>
  <c r="P45" i="6" s="1"/>
  <c r="N43" i="6"/>
  <c r="P43" i="6" s="1"/>
  <c r="N42" i="6"/>
  <c r="P42" i="6" s="1"/>
  <c r="N41" i="6"/>
  <c r="P41" i="6" s="1"/>
  <c r="N40" i="6"/>
  <c r="P40" i="6" s="1"/>
  <c r="N39" i="6"/>
  <c r="P39" i="6" s="1"/>
  <c r="N38" i="6"/>
  <c r="P38" i="6" s="1"/>
  <c r="N37" i="6"/>
  <c r="P37" i="6" s="1"/>
  <c r="N36" i="6"/>
  <c r="P36" i="6" s="1"/>
  <c r="N35" i="6"/>
  <c r="P35" i="6" s="1"/>
  <c r="N34" i="6"/>
  <c r="P34" i="6" s="1"/>
  <c r="N33" i="6"/>
  <c r="P33" i="6" s="1"/>
  <c r="N32" i="6"/>
  <c r="P32" i="6" s="1"/>
  <c r="N31" i="6"/>
  <c r="P31" i="6" s="1"/>
  <c r="N30" i="6"/>
  <c r="P30" i="6" s="1"/>
  <c r="N29" i="6"/>
  <c r="P29" i="6" s="1"/>
  <c r="N28" i="6"/>
  <c r="P28" i="6" s="1"/>
  <c r="N27" i="6"/>
  <c r="P27" i="6" s="1"/>
  <c r="N26" i="6"/>
  <c r="P26" i="6" s="1"/>
  <c r="N25" i="6"/>
  <c r="P25" i="6" s="1"/>
  <c r="N24" i="6"/>
  <c r="P24" i="6" s="1"/>
  <c r="N23" i="6"/>
  <c r="P23" i="6" s="1"/>
  <c r="N22" i="6"/>
  <c r="P22" i="6" s="1"/>
  <c r="N21" i="6"/>
  <c r="P21" i="6" s="1"/>
  <c r="N20" i="6"/>
  <c r="P20" i="6" s="1"/>
  <c r="N19" i="6"/>
  <c r="P19" i="6" s="1"/>
  <c r="N18" i="6"/>
  <c r="P18" i="6" s="1"/>
  <c r="N17" i="6"/>
  <c r="P17" i="6" s="1"/>
  <c r="N16" i="6"/>
  <c r="P16" i="6" s="1"/>
  <c r="N15" i="6"/>
  <c r="P15" i="6" s="1"/>
  <c r="N14" i="6"/>
  <c r="P14" i="6" s="1"/>
  <c r="N13" i="6"/>
  <c r="P13" i="6" s="1"/>
  <c r="H57" i="6"/>
  <c r="H56" i="6"/>
  <c r="H55" i="6"/>
  <c r="H54" i="6"/>
  <c r="F47" i="6"/>
  <c r="H47" i="6" s="1"/>
  <c r="F46" i="6"/>
  <c r="H46" i="6" s="1"/>
  <c r="F45" i="6"/>
  <c r="H45" i="6" s="1"/>
  <c r="F43" i="6"/>
  <c r="H43" i="6" s="1"/>
  <c r="F42" i="6"/>
  <c r="H42" i="6" s="1"/>
  <c r="F41" i="6"/>
  <c r="H41" i="6" s="1"/>
  <c r="F40" i="6"/>
  <c r="F39" i="6"/>
  <c r="F38" i="6"/>
  <c r="F37" i="6"/>
  <c r="F36" i="6"/>
  <c r="F35" i="6"/>
  <c r="F34" i="6"/>
  <c r="F33" i="6"/>
  <c r="F32" i="6"/>
  <c r="F31" i="6"/>
  <c r="F30" i="6"/>
  <c r="F29" i="6"/>
  <c r="F28" i="6"/>
  <c r="F27" i="6"/>
  <c r="F26" i="6"/>
  <c r="F25" i="6"/>
  <c r="F24" i="6"/>
  <c r="F23" i="6"/>
  <c r="F22" i="6"/>
  <c r="F21" i="6"/>
  <c r="F20" i="6"/>
  <c r="F19" i="6"/>
  <c r="H19" i="6" s="1"/>
  <c r="F18" i="6"/>
  <c r="H18" i="6" s="1"/>
  <c r="F17" i="6"/>
  <c r="H17" i="6" s="1"/>
  <c r="F16" i="6"/>
  <c r="F15" i="6"/>
  <c r="F14" i="6"/>
  <c r="F13" i="6"/>
  <c r="F12" i="4"/>
  <c r="H12" i="4" s="1"/>
  <c r="P58" i="6" l="1"/>
  <c r="H20" i="6"/>
  <c r="H21" i="6"/>
  <c r="H22" i="6"/>
  <c r="H23" i="6"/>
  <c r="H24" i="6"/>
  <c r="H25" i="6"/>
  <c r="H26" i="6"/>
  <c r="H27" i="6"/>
  <c r="H28" i="6"/>
  <c r="H29" i="6"/>
  <c r="H30" i="6"/>
  <c r="H31" i="6"/>
  <c r="H32" i="6"/>
  <c r="H33" i="6"/>
  <c r="H34" i="6"/>
  <c r="H35" i="6"/>
  <c r="H36" i="6"/>
  <c r="H13" i="6"/>
  <c r="H37" i="6"/>
  <c r="H14" i="6"/>
  <c r="H38" i="6"/>
  <c r="H15" i="6"/>
  <c r="H39" i="6"/>
  <c r="H16" i="6"/>
  <c r="H40" i="6"/>
  <c r="P48" i="6"/>
  <c r="F42" i="4"/>
  <c r="H42" i="4" s="1"/>
  <c r="F40" i="4"/>
  <c r="H40" i="4" s="1"/>
  <c r="F39" i="4"/>
  <c r="H39" i="4" s="1"/>
  <c r="F38" i="4"/>
  <c r="H38" i="4" s="1"/>
  <c r="F37" i="4"/>
  <c r="H37" i="4" s="1"/>
  <c r="F36" i="4"/>
  <c r="H36" i="4" s="1"/>
  <c r="F35" i="4"/>
  <c r="H35" i="4" s="1"/>
  <c r="F33" i="4"/>
  <c r="H33" i="4" s="1"/>
  <c r="F32" i="4"/>
  <c r="H32" i="4" s="1"/>
  <c r="F31" i="4"/>
  <c r="H31" i="4" s="1"/>
  <c r="F30" i="4"/>
  <c r="H30" i="4" s="1"/>
  <c r="F29" i="4"/>
  <c r="H29" i="4" s="1"/>
  <c r="F27" i="4"/>
  <c r="H27" i="4" s="1"/>
  <c r="F26" i="4"/>
  <c r="H26" i="4" s="1"/>
  <c r="F25" i="4"/>
  <c r="H25" i="4" s="1"/>
  <c r="F24" i="4"/>
  <c r="H24" i="4" s="1"/>
  <c r="F23" i="4"/>
  <c r="H23" i="4" s="1"/>
  <c r="F22" i="4"/>
  <c r="H22" i="4" s="1"/>
  <c r="F21" i="4"/>
  <c r="H21" i="4" s="1"/>
  <c r="F19" i="4"/>
  <c r="H19" i="4" s="1"/>
  <c r="F16" i="4"/>
  <c r="H16" i="4" s="1"/>
  <c r="P60" i="6" l="1"/>
  <c r="P61" i="6" s="1"/>
  <c r="P62" i="6" s="1"/>
  <c r="H48" i="6"/>
  <c r="H60" i="6" s="1"/>
  <c r="F34" i="4"/>
  <c r="F28" i="4"/>
  <c r="H28" i="4" s="1"/>
  <c r="F20" i="4"/>
  <c r="H20" i="4" s="1"/>
  <c r="F17" i="4"/>
  <c r="H17" i="4" s="1"/>
  <c r="H61" i="6" l="1"/>
  <c r="H66" i="6"/>
  <c r="H67" i="6" s="1"/>
  <c r="H68" i="6" s="1"/>
  <c r="H62" i="6"/>
  <c r="F45" i="4"/>
  <c r="H45" i="4" s="1"/>
  <c r="F14" i="4" l="1"/>
  <c r="H14" i="4" s="1"/>
  <c r="F41" i="4"/>
  <c r="H41" i="4" s="1"/>
  <c r="F18" i="4"/>
  <c r="H18" i="4" s="1"/>
  <c r="F15" i="4"/>
  <c r="H15" i="4" s="1"/>
  <c r="H34" i="4"/>
  <c r="F46" i="4"/>
  <c r="H46" i="4" s="1"/>
  <c r="F44" i="4"/>
  <c r="H44" i="4" s="1"/>
  <c r="F13" i="4"/>
  <c r="H13" i="4" s="1"/>
  <c r="H47" i="4" l="1"/>
  <c r="H56" i="4"/>
  <c r="H54" i="4"/>
  <c r="H52" i="4"/>
  <c r="H55" i="4"/>
  <c r="H53" i="4"/>
  <c r="H57" i="4" l="1"/>
  <c r="H59" i="4" l="1"/>
  <c r="H60" i="4" l="1"/>
  <c r="H61" i="4" s="1"/>
</calcChain>
</file>

<file path=xl/sharedStrings.xml><?xml version="1.0" encoding="utf-8"?>
<sst xmlns="http://schemas.openxmlformats.org/spreadsheetml/2006/main" count="438" uniqueCount="271">
  <si>
    <t>CONCEPTO</t>
  </si>
  <si>
    <t>A</t>
  </si>
  <si>
    <t>B</t>
  </si>
  <si>
    <t>C</t>
  </si>
  <si>
    <t>D</t>
  </si>
  <si>
    <t>E</t>
  </si>
  <si>
    <t>F</t>
  </si>
  <si>
    <t>G</t>
  </si>
  <si>
    <t>SUELDO MES BÁSICO</t>
  </si>
  <si>
    <t>% DEDICACIÓN</t>
  </si>
  <si>
    <t>CANTIDAD REQUERIDA</t>
  </si>
  <si>
    <t>FACTOR MULTIPLICADOR</t>
  </si>
  <si>
    <t>VALOR MES
(AXBXCXD)</t>
  </si>
  <si>
    <t>No. DE 
MESES</t>
  </si>
  <si>
    <t>TOTAL 
(EXF)</t>
  </si>
  <si>
    <t>Director General de Interventoría</t>
  </si>
  <si>
    <t>Coordinador general metodología BIM</t>
  </si>
  <si>
    <t>Ingeniero o Arquitecto Auxiliar Dibujante en AutoCAD y Revit</t>
  </si>
  <si>
    <t>Supervisor de la Comisión topográfica</t>
  </si>
  <si>
    <t>ST1                         SUBTOTAL COSTO PERSONAL PROFESIONAL (SUMATORIA COLUMNA G)</t>
  </si>
  <si>
    <t>OTROS COSTOS (ADMINISTRATIVOS, OFICINA)</t>
  </si>
  <si>
    <t>DESCRIPCION</t>
  </si>
  <si>
    <t>O</t>
  </si>
  <si>
    <t>P</t>
  </si>
  <si>
    <t>Q</t>
  </si>
  <si>
    <t>R</t>
  </si>
  <si>
    <t>UNIDAD</t>
  </si>
  <si>
    <t>CANTIDAD</t>
  </si>
  <si>
    <t>VR UNITARIO</t>
  </si>
  <si>
    <t>VR. TOTAL</t>
  </si>
  <si>
    <t>UND</t>
  </si>
  <si>
    <t>Servicio de mensajeria (incluye Moto, combustible, mantenimiento y motorista)</t>
  </si>
  <si>
    <t>Comunicaciones (alquiler equipo de computo portatiles)</t>
  </si>
  <si>
    <t>Papelería</t>
  </si>
  <si>
    <t>ST 2                      SUBTOTAL OTROS COSTOS DIRECTOS (SUMATORIA COLUMNA R)</t>
  </si>
  <si>
    <t>COSTO TOTAL (SUMATORIA ST1+ST2)</t>
  </si>
  <si>
    <t>IVA 19%</t>
  </si>
  <si>
    <t>VALOR TOTAL OFERTA (SUMATORIA COSTO TOTAL + IVA)</t>
  </si>
  <si>
    <t xml:space="preserve"> </t>
  </si>
  <si>
    <t xml:space="preserve">ANEXO Nº 2 </t>
  </si>
  <si>
    <t>PROPUESTA ECONOMICA</t>
  </si>
  <si>
    <t>Especialista estructural</t>
  </si>
  <si>
    <t>Especialista en sistemas de iluminación y control de iluminación</t>
  </si>
  <si>
    <t>Especialista en sistemas hidráulicos, sanitarios, pluviales, de aire comprimido y gas</t>
  </si>
  <si>
    <t>Especialista en sistemas y redes de detección (RDI) y extinción contra incendio (RCI)</t>
  </si>
  <si>
    <t>Especialista en sistemas de ventilación mecánica y climatización (HVAC)</t>
  </si>
  <si>
    <t>Especialista en sistemas audiovisuales y de sonido</t>
  </si>
  <si>
    <t>Especialista en urbanismo</t>
  </si>
  <si>
    <t>Especialista en paisajismo</t>
  </si>
  <si>
    <t>Especialista en manejo de residuos</t>
  </si>
  <si>
    <t>Especialista en sistemas de accesibilidad urbanística y verificación operación de Parqueadero</t>
  </si>
  <si>
    <t>Especialista en señalética</t>
  </si>
  <si>
    <t>Especilista en sistemas de transporte vertical</t>
  </si>
  <si>
    <t>Especialista ambiental y en planes de manejo ambiental</t>
  </si>
  <si>
    <t>Especialista en estudios sociales y planes de gestión social</t>
  </si>
  <si>
    <t>Especialista en interiorismo</t>
  </si>
  <si>
    <t>Especialista en diseño de cocinas Industriales y zonas de catering</t>
  </si>
  <si>
    <t>Especialista en estudios de eficiencia energética y en sistemas de generación fotovoltaicos</t>
  </si>
  <si>
    <t>Especialista en sistemas BMA (Building Management Automation)</t>
  </si>
  <si>
    <t>Especialista en diseño técnico de fachadas</t>
  </si>
  <si>
    <t>Especialista en sistemas bioclimáticos</t>
  </si>
  <si>
    <t xml:space="preserve">Especialista en desarrollo de presupuestos y control costos </t>
  </si>
  <si>
    <t>Especialista en diseño arquitectónico</t>
  </si>
  <si>
    <t xml:space="preserve">Especialista sistemas eléctricos, red de voz y datos </t>
  </si>
  <si>
    <t>Especialista en sistemas de seguridad de bienes y CCTV</t>
  </si>
  <si>
    <t>Especialista en gestión de trámites y aprobaciones ante empresas de servicio publicos y  acomañamiento en la gestión de las licencias de construcción del proyecto (Acompañamineto en las etapas en que se surtan los proceso para obtención y modificaciones de la licencia de contrucción)</t>
  </si>
  <si>
    <t xml:space="preserve">Personal administrativo de oficina </t>
  </si>
  <si>
    <t>PERSONAL ESPECIALISTA</t>
  </si>
  <si>
    <t>PERSONAL DE APOYO TECNICO</t>
  </si>
  <si>
    <t>Revisor Independiente de Diseños (Decreto 0945)</t>
  </si>
  <si>
    <t>Ingeniero o Arquitecto Modelador BIM de apoyo adicional</t>
  </si>
  <si>
    <t>Equipo para oficina, software necesario para todas las actividades requeridas en el objeto contractual,
alquiler mobiliario de oficina y archivo</t>
  </si>
  <si>
    <t xml:space="preserve"> INVITACIÓN PÚBLICA PARA SELECCIONAR LA MEJOR PROPUESTA TÉCNICA Y ECONÓMICA PARA LA REALIZACIÓN DE LA INTERVENTORÍA TÉCNICA Y ADMINISTRATIVA INTEGRAL AL DISEÑO ARQUITECTÓNICO, TOPOGRAFÍA Y AL CONTRATO DE CONSULTORÍA QUE TIENE POR OBJETO REALIZAR LOS DISEÑOS Y ESTUDIOS TÉCNICOS DE LAS TRES FASES DEL PLAN MAESTRO DE DESARROLLO URBANÍSTICO Y ARQUITECTÓNICO DE LA CORPORACIÓN DE FERIAS Y EXPOSICIONES S.A. USUARIO OPERADOR DE ZONA FRANCA BENEFICIO E INTERÉS COLECTIVO</t>
  </si>
  <si>
    <t>FASE 1 (10 MESES)</t>
  </si>
  <si>
    <t>A-1</t>
  </si>
  <si>
    <t>B-1</t>
  </si>
  <si>
    <t>C-1</t>
  </si>
  <si>
    <t>D-1</t>
  </si>
  <si>
    <t>E-1</t>
  </si>
  <si>
    <t>F-1</t>
  </si>
  <si>
    <t>G-1</t>
  </si>
  <si>
    <t>O-1</t>
  </si>
  <si>
    <t>P-1</t>
  </si>
  <si>
    <t>Q-1</t>
  </si>
  <si>
    <t>R-1</t>
  </si>
  <si>
    <r>
      <rPr>
        <b/>
        <sz val="12"/>
        <color rgb="FFFF0000"/>
        <rFont val="Century Gothic"/>
        <family val="2"/>
      </rPr>
      <t>ST1</t>
    </r>
    <r>
      <rPr>
        <b/>
        <sz val="12"/>
        <rFont val="Century Gothic"/>
        <family val="2"/>
      </rPr>
      <t xml:space="preserve">                         SUBTOTAL COSTO PERSONAL PROFESIONAL (SUMATORIA COLUMNA G)</t>
    </r>
  </si>
  <si>
    <r>
      <rPr>
        <b/>
        <sz val="12"/>
        <color rgb="FFFF0000"/>
        <rFont val="Century Gothic"/>
        <family val="2"/>
      </rPr>
      <t xml:space="preserve">ST2    </t>
    </r>
    <r>
      <rPr>
        <b/>
        <sz val="12"/>
        <rFont val="Century Gothic"/>
        <family val="2"/>
      </rPr>
      <t xml:space="preserve">                  SUBTOTAL OTROS COSTOS DIRECTOS (SUMATORIA COLUMNA R)</t>
    </r>
  </si>
  <si>
    <t>FASE 2 Y 3 (14 MESES)</t>
  </si>
  <si>
    <r>
      <rPr>
        <b/>
        <sz val="12"/>
        <color rgb="FFFF0000"/>
        <rFont val="Century Gothic"/>
        <family val="2"/>
      </rPr>
      <t xml:space="preserve">ST1-1   </t>
    </r>
    <r>
      <rPr>
        <b/>
        <sz val="12"/>
        <rFont val="Century Gothic"/>
        <family val="2"/>
      </rPr>
      <t xml:space="preserve">  SUBTOTAL COSTO PERSONAL PROFESIONAL (SUMATORIA COLUMNA G-1)</t>
    </r>
  </si>
  <si>
    <r>
      <rPr>
        <b/>
        <sz val="12"/>
        <color rgb="FFFF0000"/>
        <rFont val="Century Gothic"/>
        <family val="2"/>
      </rPr>
      <t xml:space="preserve">ST2-1 </t>
    </r>
    <r>
      <rPr>
        <b/>
        <sz val="12"/>
        <rFont val="Century Gothic"/>
        <family val="2"/>
      </rPr>
      <t xml:space="preserve">                SUBTOTAL OTROS COSTOS DIRECTOS (SUMATORIA COLUMNA R-1)</t>
    </r>
  </si>
  <si>
    <t>ESCENARIO (ii)
La interventoría técnica y administrativa integral al diseño arquitectónico, topografía y al contrato de consultoría que tiene por objeto realizar los diseños y estudios técnicos y presupuesto Clase 1 de la Fase 1 del mencionado Plan, en un término de ejecución planeado de diez (10) meses, iniciando en noviembre de 2026, contemplando posteriormente una pausa contractual de doce (12) meses. Una vez dicha pausa finalice, se reanudarán las actividades de la interventoría técnica y administrativa integral al diseño arquitectónico, topografía y al contrato de consultoría que tiene por objeto realizar los diseños y estudios técnicos y presupuesto Clase 1 para las Fases 2 y 3, con una duración total de catorce (14) meses, de los cuales los primeros seis (6) meses corresponderán a la interventoría de la Fase 2, la cual deberá desarrollarse durante este término, y los ocho (8) meses restantes corresponderán a la interventoría de la Fase 3, completando así el plazo previsto para estas Fases</t>
  </si>
  <si>
    <t>ESCENARIO (i) 
La interventoría técnica y administrativa integral al diseño arquitectónico, topografía y al contrato de consultoría que tiene por objeto realizar los diseños y estudios técnicos y presupuesto Clase 1 correspondientes a las tres (3) fases del Plan Maestro de Desarrollo Urbanístico y Arquitectónico de Corferias 2030, en un término de ejecución continuo de catorce (14) meses</t>
  </si>
  <si>
    <t>TOTAL ESCENARIO (ii)</t>
  </si>
  <si>
    <t>COSTO TOTAL FASE 1 (SUMATORIA ST1+ST2)</t>
  </si>
  <si>
    <t>COSTO TOTAL  FASE 2 Y 3 (SUMATORIA ST1-1 + ST2-1)</t>
  </si>
  <si>
    <t>COSTO TOTAL ESCENARIO (ii) (SUMATORIA FASE 1+FASE 2 Y 3)</t>
  </si>
  <si>
    <t xml:space="preserve">PERSONAL PROFESIONAL </t>
  </si>
  <si>
    <t>1. PERSONAL DE APOYO TÉCNICO REQUERIDO</t>
  </si>
  <si>
    <t>Cargo / Rol de Apoyo</t>
  </si>
  <si>
    <t>Profesión / Perfil</t>
  </si>
  <si>
    <t>Exp. Mínima</t>
  </si>
  <si>
    <t>Alcance y Responsabilidades</t>
  </si>
  <si>
    <t>Herramientas / Estándar</t>
  </si>
  <si>
    <t>Ingeniero o Arquitecto Auxiliar Dibujante</t>
  </si>
  <si>
    <t>Ingeniero Civil, Arquitecto o Delineante de Arquitectura</t>
  </si>
  <si>
    <t>2 a 3 años</t>
  </si>
  <si>
    <t>Elaboración, ajuste y detallamiento de planimetría técnica 2D/3D bajo supervisión de los especialistas principales.</t>
  </si>
  <si>
    <t>AutoCAD, Revit Architecture/Structure</t>
  </si>
  <si>
    <t>Supervisor de la Comisión Topográfica</t>
  </si>
  <si>
    <t>Ingeniero Topográfico o Topógrafo Licenciado</t>
  </si>
  <si>
    <t>3 a 5 años</t>
  </si>
  <si>
    <t>Validación en campo de levantamientos planimétricos, altimétricos, amarra geodésico y georreferenciación del predio.</t>
  </si>
  <si>
    <t>Estación Total, GNSS, NTC / IGAC</t>
  </si>
  <si>
    <t>Ingeniero o Arquitecto Modelador BIM de Apoyo</t>
  </si>
  <si>
    <t>Arquitecto o Ingeniero Civil con entrenamiento BIM</t>
  </si>
  <si>
    <t>Modelado de disciplinas técnicas en entorno 3D, extracción de planos y parametrización de familias de objetos.</t>
  </si>
  <si>
    <t>Revit, Navisworks, ACC (LOD 350)</t>
  </si>
  <si>
    <t>2. REGLAS TRANSVERSALES DE OBLIGATORIO CUMPLIMIENTO (PLIEGOS DE LICITACIÓN)</t>
  </si>
  <si>
    <t>Criterio / Condición</t>
  </si>
  <si>
    <t>Descripción y Exigencia Contractual</t>
  </si>
  <si>
    <t>Acreditación de Experiencia General</t>
  </si>
  <si>
    <t>La experiencia general se contabilizará estrictamente a partir de la fecha de expedición de la matrícula o tarjeta profesional expedida por el consejo competente (COPNIA, CPNAA, etc.), conforme a la Ley 400 de 1997 y el Decreto 0945 de 2017.</t>
  </si>
  <si>
    <t>Firma y Responsabilidad de Entregables</t>
  </si>
  <si>
    <t>Cada Especialista Principal debe estar debidamente vinculado y firmar la totalidad de las memorias de cálculo, planos, especificaciones técnicas y presupuestos de su área respectiva.</t>
  </si>
  <si>
    <t>Alineación Metodología BIM y CDE</t>
  </si>
  <si>
    <t>Todos los especialistas deben acreditar la entrega de productos coordinados bajo metodología BIM LOD 350 e integrados al Entorno Común de Datos (CDE) en Autodesk Construction Cloud (ACC).</t>
  </si>
  <si>
    <t>Regla del 100% de Cumplimiento</t>
  </si>
  <si>
    <t>Ningún entregable será considerado como recibido a satisfacción si presenta observaciones técnicas abiertas o incumplimiento de normativas aplicables (NSR-10, RETIE, RAS, etc.).</t>
  </si>
  <si>
    <t>Régimen de Independencia (Revisor)</t>
  </si>
  <si>
    <t>El Revisor Independiente de Diseños no podrá tener ningún vínculo laboral con los diseñadores ni con el contratante, ni haber intervenido en ninguna otra fase de consultoría o diseño del proyecto.</t>
  </si>
  <si>
    <t>Matriz Unificada de Perfiles, Experiencia General, Experiencia Específica y Soporte Normativo</t>
  </si>
  <si>
    <t>Especialidad / Cargo</t>
  </si>
  <si>
    <t>Profesión / Matrícula Requerida</t>
  </si>
  <si>
    <t>Exp. General Mínima</t>
  </si>
  <si>
    <t>Exp. Específica Mínima</t>
  </si>
  <si>
    <t>Perfil y Requisitos Específicos de Diseño</t>
  </si>
  <si>
    <t>Soporte Normativo / Técnico</t>
  </si>
  <si>
    <t>Revisor Independiente de Diseños</t>
  </si>
  <si>
    <t>Ingeniero Civil (Matrícula vigente + Registro Acreditado)</t>
  </si>
  <si>
    <t>15 años</t>
  </si>
  <si>
    <t>&gt; 10 años</t>
  </si>
  <si>
    <t>Decreto 0945 de 2017 (Tabla A-5.2-1) y Ley 1796 de 2016.</t>
  </si>
  <si>
    <t>Director / Coordinador General de Diseños</t>
  </si>
  <si>
    <t>Arquitecto o Ingeniero Civil (Matrícula vigente)</t>
  </si>
  <si>
    <t>Modelo Contrato de Diseño y Anexo 3.</t>
  </si>
  <si>
    <t>Coordinador General Metodología BIM</t>
  </si>
  <si>
    <t>Arquitecto o Ingeniero (Certificación BIM / ACC)</t>
  </si>
  <si>
    <t>10 años</t>
  </si>
  <si>
    <t>Anexo 3 (Num. 32) y Anexo 6 EIR.</t>
  </si>
  <si>
    <t>Especialista Estudio de Suelos – Geotecnia</t>
  </si>
  <si>
    <t>Ingeniero Civil (Matrícula vigente COPNIA)</t>
  </si>
  <si>
    <t>Decreto 0945 (Tabla A-5.2-1 / NSR-10 Título A).</t>
  </si>
  <si>
    <t>Especialista en Diseño Arquitectónico</t>
  </si>
  <si>
    <t>Arquitecto (Matrícula vigente CPNAA)</t>
  </si>
  <si>
    <t>Decreto 0945 y Anexo 3.</t>
  </si>
  <si>
    <t>Especialista Estructural</t>
  </si>
  <si>
    <t>Decreto 0945 (Tabla A-5.2-1) / NSR-10 Título B y F.</t>
  </si>
  <si>
    <t>Especialista Sistemas Eléctricos, Voz y Datos</t>
  </si>
  <si>
    <t>Ingeniero Eléctrico (Matrícula COPNIA/CONTE)</t>
  </si>
  <si>
    <t>&gt; 5 años</t>
  </si>
  <si>
    <t>RETIE, Código Eléctrico NTC-2050.</t>
  </si>
  <si>
    <t>Especialista en Sistemas de Iluminación y Control</t>
  </si>
  <si>
    <t>Ingeniero Eléctrico / Diseñador de Iluminación</t>
  </si>
  <si>
    <t>&gt;  5 años</t>
  </si>
  <si>
    <t>RETILAP, ASHRAE 90.1.</t>
  </si>
  <si>
    <t>Especialista Hidráulico, Sanitario, Pluvial, Aire y Gas</t>
  </si>
  <si>
    <t>Ingeniero Civil o Sanitario (Matrícula vigente)</t>
  </si>
  <si>
    <t>Reglamento RAS, Res. 90902 de 2013 (Gas).</t>
  </si>
  <si>
    <t>Especialista en Redes Detección (RDI) y Extinción (RCI)</t>
  </si>
  <si>
    <t>Ingeniero Civil, Mecánico o Sanitario</t>
  </si>
  <si>
    <t>NSR-10 (Títulos J y K), Normas NFPA (13, 14, 20, 72).</t>
  </si>
  <si>
    <t>Especialista en Ventilación Mecánica y HVAC</t>
  </si>
  <si>
    <t>Ingeniero Mecánico (Matrícula vigente)</t>
  </si>
  <si>
    <t>ASHRAE (55, 62.1, 90.1), RETIE.</t>
  </si>
  <si>
    <t>Especialista en Sistemas Bioclimáticos</t>
  </si>
  <si>
    <t>Arquitecto o Ingeniero (Especialista en Sostenibilidad)</t>
  </si>
  <si>
    <t>Estándares ASHRAE y normas de eficiencia energética.</t>
  </si>
  <si>
    <t>Especialista en Seguridad Humana y Señalización de Emergencia</t>
  </si>
  <si>
    <t>Arquitecto o Ingeniero (Esp. Seguridad Humana)</t>
  </si>
  <si>
    <t>NSR-10 (Título J), NFPA 101 (Life Safety Code).</t>
  </si>
  <si>
    <t>Especialista en Seguridad de Bienes y CCTV</t>
  </si>
  <si>
    <t>Ingeniero Electrónico, Sistemas o Telecomunicaciones</t>
  </si>
  <si>
    <t>Normas internacionales de seguridad electrónica.</t>
  </si>
  <si>
    <t>Especialista en Sistemas Acústicos</t>
  </si>
  <si>
    <t>Ingeniero de Sonido, Acústico o Civil Esp.</t>
  </si>
  <si>
    <t>Resolución 0627 de 2006 (Ministerio de Ambiente).</t>
  </si>
  <si>
    <t>Especialista en Sistemas Audiovisuales y de Sonido</t>
  </si>
  <si>
    <t>Ingeniero de Sonido, Electrónico o Telecomunicaciones</t>
  </si>
  <si>
    <t>Estándares AVIXA, IEC y NFPA 72.</t>
  </si>
  <si>
    <t>Especialista en Urbanismo</t>
  </si>
  <si>
    <t>Arquitecto Urbanista (Matrícula vigente)</t>
  </si>
  <si>
    <t>Decreto 555 de 2021 (POT), Cartilla de Espacio Público.</t>
  </si>
  <si>
    <t>Especialista en Paisajismo</t>
  </si>
  <si>
    <t>Arquitecto Paisajista / Ing. Forestal o Agrónomo</t>
  </si>
  <si>
    <t>Manual de Silvicultura Urbana de Bogotá, Norma NS-166.</t>
  </si>
  <si>
    <t>Especialista en Manejo de Residuos (PMIRS)</t>
  </si>
  <si>
    <t>Ingeniero Ambiental o Sanitario</t>
  </si>
  <si>
    <t>Res. 0754 de 2014, Decreto 4741 de 2005 (RESPEL).</t>
  </si>
  <si>
    <t>Especialista en Accesibilidad y Operación de Parqueaderos</t>
  </si>
  <si>
    <t>Ingeniero Civil / Transportes / Arquitecto</t>
  </si>
  <si>
    <t>Manual de Señalización Vial, Ley 361 de 1997 / NTC 4143.</t>
  </si>
  <si>
    <t xml:space="preserve">Especialista en Señalética </t>
  </si>
  <si>
    <t>Diseñador Industrial, Gráfico o Arquitecto</t>
  </si>
  <si>
    <t>Manual de Marca Corferias, Cartilla de Mobiliario Urbano.</t>
  </si>
  <si>
    <t>Especialista en Transporte Vertical</t>
  </si>
  <si>
    <t>Ingeniero Mecánico o Electromecánico</t>
  </si>
  <si>
    <t>NTC 2769, NTC 5926, RETIE.</t>
  </si>
  <si>
    <t>Especialista Ambiental y Planes de Manejo Ambiental</t>
  </si>
  <si>
    <t>Decreto 1076 de 2015, Normativa ambiental distrital (SDA).</t>
  </si>
  <si>
    <t>Especialista en Estudios Sociales y PGS</t>
  </si>
  <si>
    <t>Sociólogo, Trabajador Social o Comunicador</t>
  </si>
  <si>
    <t>8 años</t>
  </si>
  <si>
    <t>&gt; 4 años</t>
  </si>
  <si>
    <t>Lineamientos SDP/IDU, Ley 1581 de 2012 (Habeas Data).</t>
  </si>
  <si>
    <t>Especialista en Interiorismo</t>
  </si>
  <si>
    <t>Arquitecto o Diseñador de Interiores</t>
  </si>
  <si>
    <t>RETILAP, Normas de confort acústico y térmico.</t>
  </si>
  <si>
    <t>Especialista en Cocinas Industriales y Catering</t>
  </si>
  <si>
    <t>Arquitecto o Ing. Mecánico/Sanitario Esp.</t>
  </si>
  <si>
    <t>Diseño arquitectónico y de guías mecánicas (rough-ins) para cocinas industriales de alta producción bajo el concepto de marcha hacia adelante.</t>
  </si>
  <si>
    <t>Res. 2674 de 2013 (INVIMA), Protocolos Sanitarios.</t>
  </si>
  <si>
    <t>Especialista en Eficiencia Energética y Fotovoltaico</t>
  </si>
  <si>
    <t>Ingeniero Eléctrico (Matrícula vigente)</t>
  </si>
  <si>
    <t>RETIE, Guía de Construcción Sostenible de Bogotá.</t>
  </si>
  <si>
    <t>Especialista en Gestión de Trámites y Licencias</t>
  </si>
  <si>
    <t>Arquitecto o Ingeniero Civil Esp.</t>
  </si>
  <si>
    <t>Gestión, radicación y seguimiento de licencias de construcción ante Curadurías Urbanas y trámites de disponibilidad ante empresas de servicios públicos.</t>
  </si>
  <si>
    <t>Decreto 1077 de 2015, Ley 1796 de 2016.</t>
  </si>
  <si>
    <t>Especialista en Sistemas BMA (BMS / Automatización)</t>
  </si>
  <si>
    <t>Ingeniero Electrónico, Mecatrónico o Control</t>
  </si>
  <si>
    <t>Estándares ASHRAE 135 (BACnet), Ciberseguridad TI.</t>
  </si>
  <si>
    <t>Especialista en Presupuestos y Costos (Clase 1)</t>
  </si>
  <si>
    <t>Ingeniero Civil o Arquitecto Esp. Costos</t>
  </si>
  <si>
    <t>Estándares AACE International, WBS MasterFormat.</t>
  </si>
  <si>
    <t>Especialista en Diseño Técnico de Fachadas</t>
  </si>
  <si>
    <t>Arquitecto o Ingeniero Esp. Envolventes</t>
  </si>
  <si>
    <t>NSR-10 (Cargas de viento), Estándares Térmicos.</t>
  </si>
  <si>
    <t>PERSONAL DE APOYO TÉCNICO Y REGLAS TRANSVERSALES DE LA INVITACIÓN</t>
  </si>
  <si>
    <t>Diseño o revisión estructural bajo NSR-10. Debe certificar independencia laboral absoluta del diseñador.
Al menos 1 proyecto institucionales/comerciales &gt; 15.000 m² con cimentación profunda y presupuesto Clase 1.</t>
  </si>
  <si>
    <t>Director/Coordinador de Diseños en proyectos multidisciplinarios. Al menos 1 proyecto institucional/comercial &gt; 15.000 m² con cimentación profunda y presupuesto Clase 1.</t>
  </si>
  <si>
    <t xml:space="preserve">Investigación geotécnica del subsuelo, diseño de cimentaciones profundas (pilotes), análisis de estabilidad y deformaciones para grandes estructuras. </t>
  </si>
  <si>
    <t>Liderazgo en coordinación de modelos federados en BIM LOD 350, gestión del CDE en Autodesk Construction Cloud (ACC) y clash detection. Al menos 1 proyecto institucional/comercial &gt; 15.000 m² con cimentación profunda y presupuesto Clase 1.</t>
  </si>
  <si>
    <t>Diseño arquitectónico de edificaciones de gran escala, recintos de eventos, pabellones feriales o centros comerciales.
Al menos 1 proyecto institucional/comercial &gt; 15.000 m² con cimentación profunda y presupuesto Clase 1.</t>
  </si>
  <si>
    <t>Diseño estructural de edificaciones en concreto y estructuras metálicas de gran luz libre bajo NSR-10 (o posgrado en estructuras + experiencia). Al menos 1 proyecto institucional/comercial &gt; 15.000 m² con cimentación profunda y presupuesto Clase 1.</t>
  </si>
  <si>
    <t>Diseño de sistemas eléctricos de media/baja tensión, subestaciones, plantas de suplencia 100% y cableado estructurado para grandes superficies. Al menos 1 proyecto institucional/comercial &gt; 15.000 m²  y presupuesto Clase 1.</t>
  </si>
  <si>
    <t>Diseño de sistemas de aire acondicionado, extracción, renovación de aire y climatización de gran envergadura. Al menos 1 proyecto institucional/comercial &gt; 15.000 m²  y presupuesto Clase 1.</t>
  </si>
  <si>
    <t>Diseño de sistemas de protección contra incendios (rociadores, gabinetes, cuartos de bombas, paneles RDI y centrales de alarma). Al menos 1 proyecto institucional/comercial &gt; 15.000 m²   y presupuesto Clase 1.</t>
  </si>
  <si>
    <t>Diseño de redes hidrosanitarias masivas, almacenamiento pluvial, aprovechamiento de aguas lluvias, aire comprimido y redes internas de gas. Al menos 1 proyecto institucional/comercial &gt; 15.000 m²  y presupuesto Clase 1.</t>
  </si>
  <si>
    <t>Diseño de iluminación arquitectónica, simulación Dialux/3D, mapas de calor y sistemas automatizados de control de iluminación. Al menos 1 proyecto institucional/comercial &gt; 15.000 m²  y presupuesto Clase 1.</t>
  </si>
  <si>
    <t>Modelación térmica/lumínica, estrategias pasivas, envolvente térmica y consultoría para certificaciones (LEED, EDGE). Al menos 1 proyecto institucional/comercial &gt; 15.000 m² y presupuesto Clase 1.</t>
  </si>
  <si>
    <t>Cálculo de cargas ocupacionales, rutas de evacuación, tiempos de salida e iluminación de emergencia para altas afluencias. Al menos 1 proyecto institucional/comercial &gt; 15.000 m²  y presupuesto Clase 1.</t>
  </si>
  <si>
    <t>Diseño de sistemas integrados de videovigilancia (CCTV), control de accesos, detección de intrusión y centros de monitoreo. Al menos 1 proyecto institucional/comercial &gt; 15.000 m²  y presupuesto Clase 1.</t>
  </si>
  <si>
    <t>Diseño de aislamiento y acondicionamiento acústico para recintos de eventos masivos, simulación de mapas de ruido exterior e interior. Al menos 1 proyecto institucional/comercial &gt; 15.000 m²  y presupuesto Clase 1.</t>
  </si>
  <si>
    <t>Diseño de sistemas de refuerzo sonoro, electroacústica, sistemas de sonido ambiental masivo y evacuación por voz (PA/VA). Al menos 1 proyecto institucional/comercial &gt; 15.000 m²  y presupuesto Clase 1.</t>
  </si>
  <si>
    <t>Diseño urbano de espacio público, plazas de acceso masivo, integración con la malla vial y gestión ante IDU/SDP. Al menos 1 proyecto institucional/comercial &gt; 15.000 m²  y presupuesto Clase 1.</t>
  </si>
  <si>
    <t>Diseño paisajístico integral, selección de flora nativa, drenaje sostenible (SUDS) y trámites ante el Jardín Botánico / SIGAU. Al menos 1 proyecto institucional/comercial &gt; 15.000 m²  y presupuesto Clase 1.</t>
  </si>
  <si>
    <t>Diseño de Unidades de Almacenamiento de Residuos (UAR), rutas sanitarias de logística ferial y formulación del PMIRS. Al menos 1 proyecto institucional/comercial &gt; 15.000 m² y presupuesto Clase 1.</t>
  </si>
  <si>
    <t>Diseño geométrico de vías, accesibilidad universal (PMR), diseño de parqueaderos y simulación de giros (swept path analysis). Al menos 1 proyecto institucional/comercial &gt; 15.000 m²  y presupuesto Clase 1.</t>
  </si>
  <si>
    <t>Diseño industrial y gráfico de familias de señales interiores/exteriores, estrategias de wayfinding y accesibilidad cognitiva/Braille. Al menos 1 proyecto institucional/comercial &gt; 15.000 m²  y presupuesto Clase 1.</t>
  </si>
  <si>
    <t>Estudios de tráfico vertical, cálculo y diseño de ascensores de pasajeros, montacargas industriales de alta capacidad y escaleras mecánicas.  Al menos 1 proyecto institucional/comercial &gt; 15.000 m²  y presupuesto Clase 1.</t>
  </si>
  <si>
    <t>Elaboración de Estudios Ambientales, formulación de PMA y gestión integral de permisos ante la SDA y EAAB.  Al menos 1 proyecto institucional/comercial &gt; 15.000 m²  y presupuesto Clase 1.</t>
  </si>
  <si>
    <t>Diseño y ejecución de Planes de Gestión Social (PGS), levantamiento de actas de vecindad y relacionamiento comunitario para obras.  Al menos 1 proyecto institucional/comercial &gt; 15.000 m²  y presupuesto Clase 1.</t>
  </si>
  <si>
    <t>Diseño de interiores corporativos/institucionales de alta gama, especificación de acabados de alto tráfico y mobiliario (FF&amp;E).  Al menos 1 proyecto institucional/comercial &gt; 15.000 m²  y presupuesto Clase 1.</t>
  </si>
  <si>
    <t>Modelación energética de edificaciones, simulación de recurso solar (PVsyst) y diseño de sistemas solares fotovoltaicos On-Grid.  Al menos 1 proyecto institucional/comercial &gt; 15.000 m²  y presupuesto Clase 1.</t>
  </si>
  <si>
    <t>Diseño de arquitectura de automatización de edificios (BMA), listas de puntos I/O, secuencias de operación (SOO) y protocolos abiertos (BACnet/Modbus).  Al menos 1 proyecto institucional/comercial &gt; 15.000 m²  y presupuesto Clase 1.</t>
  </si>
  <si>
    <t>Consolidación de presupuestos maestros Clase 1, estructuración de WBS, análisis de APUs y extracción de cantidades (Quantity Takeoff) desde BIM LOD 350. Al menos 1 proyecto institucionales/comerciales &gt; 15.000 m² con cimentación profunda y presupuesto Clase 1.</t>
  </si>
  <si>
    <t>Diseño técnico de envolventes, fachadas livianas/ventiladas, comportamiento estructural e impermeabilización de elementos icónicos. Al menos 1 proyecto institucionales/comerciales &gt; 15.000 m² y presupuesto Clase 1.</t>
  </si>
  <si>
    <t>PLAN MAESTRO CORFERIAS 2030 (PMDUA) - REQUERIMIENTOS DE EXPERIENCIA PARA ESPECIALISTAS DE DISEÑOS TÉCNICOS</t>
  </si>
  <si>
    <t xml:space="preserve">Especialista estudio de suelos – Geotecnia </t>
  </si>
  <si>
    <t xml:space="preserve">Especialista en sistemas de seguridad humana, iluminación y señalización de emergencia </t>
  </si>
  <si>
    <t>Especialista en sistemas acusticos (aislamiento y acondicionamiento)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</si>
</sst>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 #,##0.00_ _€_-;\-* #,##0.00_ _€_-;_-* &quot;-&quot;??_ _€_-;_-@_-"/>
    <numFmt numFmtId="166" formatCode="_(&quot;$&quot;* #,##0.00_);_(&quot;$&quot;* \(#,##0.00\);_(&quot;$&quot;* &quot;-&quot;??_);_(@_)"/>
  </numFmts>
  <fonts count="26" x14ac:knownFonts="1">
    <font>
      <sz val="10"/>
      <name val="Arial Narrow"/>
    </font>
    <font>
      <sz val="11"/>
      <color theme="1"/>
      <name val="Calibri"/>
      <family val="2"/>
      <scheme val="minor"/>
    </font>
    <font>
      <sz val="10"/>
      <name val="Arial Narrow"/>
      <family val="2"/>
    </font>
    <font>
      <b/>
      <sz val="10"/>
      <name val="Arial Narrow"/>
      <family val="2"/>
    </font>
    <font>
      <u/>
      <sz val="11"/>
      <color rgb="FF008080"/>
      <name val="Arial Narrow"/>
      <family val="2"/>
    </font>
    <font>
      <sz val="10"/>
      <name val="Arial Narrow"/>
      <family val="2"/>
    </font>
    <font>
      <b/>
      <sz val="12"/>
      <name val="Arial Narrow"/>
      <family val="2"/>
    </font>
    <font>
      <b/>
      <sz val="7"/>
      <name val="Arial Narrow"/>
      <family val="2"/>
    </font>
    <font>
      <b/>
      <sz val="12"/>
      <name val="Century Gothic"/>
      <family val="2"/>
    </font>
    <font>
      <sz val="12"/>
      <name val="Century Gothic"/>
      <family val="2"/>
    </font>
    <font>
      <sz val="12"/>
      <color theme="1"/>
      <name val="Century Gothic"/>
      <family val="2"/>
    </font>
    <font>
      <b/>
      <sz val="20"/>
      <color theme="1"/>
      <name val="Aptos"/>
      <family val="2"/>
    </font>
    <font>
      <sz val="10"/>
      <name val="Aptos"/>
      <family val="2"/>
    </font>
    <font>
      <sz val="10"/>
      <name val="Arial"/>
      <family val="2"/>
    </font>
    <font>
      <b/>
      <sz val="20"/>
      <name val="Aptos"/>
      <family val="2"/>
    </font>
    <font>
      <b/>
      <sz val="16"/>
      <color theme="0"/>
      <name val="Aptos"/>
      <family val="2"/>
    </font>
    <font>
      <b/>
      <sz val="16"/>
      <name val="Aptos"/>
      <family val="2"/>
    </font>
    <font>
      <b/>
      <sz val="12"/>
      <name val="Aptos"/>
      <family val="2"/>
    </font>
    <font>
      <b/>
      <sz val="12"/>
      <color rgb="FFFF0000"/>
      <name val="Century Gothic"/>
      <family val="2"/>
    </font>
    <font>
      <b/>
      <sz val="16"/>
      <name val="Century Gothic"/>
      <family val="2"/>
    </font>
    <font>
      <sz val="10"/>
      <name val="Century Gothic"/>
      <family val="2"/>
    </font>
    <font>
      <b/>
      <sz val="14"/>
      <color rgb="FFFFFFFF"/>
      <name val="Calibri"/>
      <family val="2"/>
    </font>
    <font>
      <b/>
      <sz val="11"/>
      <color rgb="FFFFFFFF"/>
      <name val="Calibri"/>
      <family val="2"/>
    </font>
    <font>
      <b/>
      <sz val="10"/>
      <color rgb="FF000000"/>
      <name val="Calibri"/>
      <family val="2"/>
    </font>
    <font>
      <sz val="10"/>
      <color rgb="FF000000"/>
      <name val="Calibri"/>
      <family val="2"/>
    </font>
    <font>
      <i/>
      <sz val="10"/>
      <color rgb="FF595959"/>
      <name val="Calibri"/>
      <family val="2"/>
    </font>
  </fonts>
  <fills count="11">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0.499984740745262"/>
        <bgColor indexed="64"/>
      </patternFill>
    </fill>
    <fill>
      <patternFill patternType="solid">
        <fgColor rgb="FF1F4E78"/>
        <bgColor rgb="FF1F4E78"/>
      </patternFill>
    </fill>
    <fill>
      <patternFill patternType="solid">
        <fgColor rgb="FF2F5496"/>
        <bgColor rgb="FF2F5496"/>
      </patternFill>
    </fill>
    <fill>
      <patternFill patternType="solid">
        <fgColor rgb="FF366092"/>
        <bgColor rgb="FF366092"/>
      </patternFill>
    </fill>
    <fill>
      <patternFill patternType="solid">
        <fgColor rgb="FFFFFFFF"/>
        <bgColor rgb="FFFFFFFF"/>
      </patternFill>
    </fill>
    <fill>
      <patternFill patternType="solid">
        <fgColor rgb="FFF2F5F9"/>
        <bgColor rgb="FFF2F5F9"/>
      </patternFill>
    </fill>
  </fills>
  <borders count="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bottom/>
      <diagonal/>
    </border>
    <border>
      <left/>
      <right style="medium">
        <color indexed="64"/>
      </right>
      <top/>
      <bottom/>
      <diagonal/>
    </border>
    <border>
      <left style="thin">
        <color rgb="FFFFFFFF"/>
      </left>
      <right style="thin">
        <color rgb="FFFFFFFF"/>
      </right>
      <top style="medium">
        <color rgb="FF1F4E78"/>
      </top>
      <bottom style="medium">
        <color rgb="FF1F4E78"/>
      </bottom>
      <diagonal/>
    </border>
    <border>
      <left style="thin">
        <color rgb="FFD9D9D9"/>
      </left>
      <right style="thin">
        <color rgb="FFD9D9D9"/>
      </right>
      <top style="thin">
        <color rgb="FFD9D9D9"/>
      </top>
      <bottom style="thin">
        <color rgb="FFD9D9D9"/>
      </bottom>
      <diagonal/>
    </border>
  </borders>
  <cellStyleXfs count="7">
    <xf numFmtId="0" fontId="0" fillId="0" borderId="0"/>
    <xf numFmtId="9" fontId="2" fillId="0" borderId="0" applyFont="0" applyFill="0" applyBorder="0" applyAlignment="0" applyProtection="0"/>
    <xf numFmtId="0" fontId="13" fillId="0" borderId="0"/>
    <xf numFmtId="165" fontId="13" fillId="0" borderId="0" applyFont="0" applyFill="0" applyBorder="0" applyAlignment="0" applyProtection="0"/>
    <xf numFmtId="0" fontId="1" fillId="0" borderId="0"/>
    <xf numFmtId="9" fontId="1" fillId="0" borderId="0" applyFont="0" applyFill="0" applyBorder="0" applyAlignment="0" applyProtection="0"/>
    <xf numFmtId="0" fontId="1" fillId="0" borderId="0"/>
  </cellStyleXfs>
  <cellXfs count="119">
    <xf numFmtId="0" fontId="0" fillId="0" borderId="0" xfId="0"/>
    <xf numFmtId="3" fontId="6" fillId="0" borderId="0" xfId="0" applyNumberFormat="1" applyFont="1" applyAlignment="1">
      <alignment vertical="center"/>
    </xf>
    <xf numFmtId="3" fontId="5" fillId="0" borderId="0" xfId="0" applyNumberFormat="1" applyFont="1" applyAlignment="1">
      <alignment vertical="center"/>
    </xf>
    <xf numFmtId="3" fontId="5" fillId="0" borderId="0" xfId="0" applyNumberFormat="1" applyFont="1" applyAlignment="1">
      <alignment horizontal="center" vertical="center"/>
    </xf>
    <xf numFmtId="3" fontId="5" fillId="0" borderId="0" xfId="0" applyNumberFormat="1" applyFont="1" applyAlignment="1">
      <alignment horizontal="center" vertical="center" wrapText="1"/>
    </xf>
    <xf numFmtId="3" fontId="3" fillId="0" borderId="0" xfId="0" applyNumberFormat="1" applyFont="1" applyAlignment="1">
      <alignment vertical="center"/>
    </xf>
    <xf numFmtId="4" fontId="3" fillId="0" borderId="0" xfId="0" applyNumberFormat="1" applyFont="1" applyAlignment="1">
      <alignment vertical="center"/>
    </xf>
    <xf numFmtId="4" fontId="5" fillId="0" borderId="0" xfId="0" applyNumberFormat="1" applyFont="1" applyAlignment="1">
      <alignment horizontal="center" vertical="center"/>
    </xf>
    <xf numFmtId="4" fontId="5" fillId="0" borderId="0" xfId="0" applyNumberFormat="1" applyFont="1" applyAlignment="1">
      <alignment vertical="center"/>
    </xf>
    <xf numFmtId="3" fontId="7" fillId="0" borderId="0" xfId="0" applyNumberFormat="1" applyFont="1" applyAlignment="1">
      <alignment vertical="center"/>
    </xf>
    <xf numFmtId="3" fontId="8" fillId="0" borderId="1" xfId="0" applyNumberFormat="1" applyFont="1" applyBorder="1" applyAlignment="1">
      <alignment horizontal="center" vertical="center"/>
    </xf>
    <xf numFmtId="4" fontId="8" fillId="0" borderId="1" xfId="0" applyNumberFormat="1" applyFont="1" applyBorder="1" applyAlignment="1">
      <alignment horizontal="center" vertical="center"/>
    </xf>
    <xf numFmtId="3" fontId="9" fillId="0" borderId="1" xfId="0" applyNumberFormat="1" applyFont="1" applyBorder="1" applyAlignment="1">
      <alignment horizontal="left" vertical="center" wrapText="1"/>
    </xf>
    <xf numFmtId="4" fontId="9" fillId="2" borderId="1" xfId="0" applyNumberFormat="1" applyFont="1" applyFill="1" applyBorder="1" applyAlignment="1">
      <alignment horizontal="center" vertical="center"/>
    </xf>
    <xf numFmtId="4" fontId="9" fillId="0" borderId="1" xfId="0" applyNumberFormat="1" applyFont="1" applyBorder="1" applyAlignment="1">
      <alignment horizontal="center" vertical="center"/>
    </xf>
    <xf numFmtId="4" fontId="9" fillId="0" borderId="1" xfId="0" applyNumberFormat="1" applyFont="1" applyBorder="1" applyAlignment="1">
      <alignment horizontal="center" vertical="center" wrapText="1"/>
    </xf>
    <xf numFmtId="4" fontId="8" fillId="0" borderId="3" xfId="0" applyNumberFormat="1" applyFont="1" applyBorder="1" applyAlignment="1">
      <alignment horizontal="center" vertical="center"/>
    </xf>
    <xf numFmtId="3" fontId="8" fillId="0" borderId="2" xfId="0" applyNumberFormat="1" applyFont="1" applyBorder="1" applyAlignment="1">
      <alignment horizontal="left" vertical="center"/>
    </xf>
    <xf numFmtId="4" fontId="8" fillId="0" borderId="2" xfId="0" applyNumberFormat="1" applyFont="1" applyBorder="1" applyAlignment="1">
      <alignment horizontal="center" vertical="center"/>
    </xf>
    <xf numFmtId="3" fontId="8" fillId="0" borderId="4" xfId="0" applyNumberFormat="1" applyFont="1" applyBorder="1" applyAlignment="1">
      <alignment horizontal="center" vertical="center"/>
    </xf>
    <xf numFmtId="4" fontId="9" fillId="0" borderId="5"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5" xfId="0" applyNumberFormat="1" applyFont="1" applyBorder="1" applyAlignment="1">
      <alignment vertical="center"/>
    </xf>
    <xf numFmtId="164" fontId="10" fillId="0" borderId="1" xfId="1" applyNumberFormat="1" applyFont="1" applyBorder="1" applyAlignment="1">
      <alignment horizontal="center" vertical="center"/>
    </xf>
    <xf numFmtId="3" fontId="9" fillId="3" borderId="1" xfId="0" applyNumberFormat="1" applyFont="1" applyFill="1" applyBorder="1" applyAlignment="1">
      <alignment horizontal="left" vertical="center" wrapText="1"/>
    </xf>
    <xf numFmtId="3" fontId="8" fillId="0" borderId="1" xfId="0" applyNumberFormat="1" applyFont="1" applyBorder="1" applyAlignment="1">
      <alignment horizontal="left" vertical="center" wrapText="1"/>
    </xf>
    <xf numFmtId="9" fontId="2" fillId="0" borderId="0" xfId="1" applyFont="1" applyAlignment="1">
      <alignment vertical="center"/>
    </xf>
    <xf numFmtId="4" fontId="2" fillId="0" borderId="0" xfId="0" applyNumberFormat="1" applyFont="1" applyAlignment="1">
      <alignment horizontal="center" vertical="center"/>
    </xf>
    <xf numFmtId="4" fontId="2" fillId="0" borderId="0" xfId="0" applyNumberFormat="1" applyFont="1" applyAlignment="1">
      <alignment vertical="center"/>
    </xf>
    <xf numFmtId="3" fontId="2" fillId="0" borderId="0" xfId="0" applyNumberFormat="1" applyFont="1" applyAlignment="1">
      <alignment vertical="center"/>
    </xf>
    <xf numFmtId="3" fontId="2" fillId="0" borderId="0" xfId="0" applyNumberFormat="1" applyFont="1" applyAlignment="1">
      <alignment horizontal="left" vertical="center"/>
    </xf>
    <xf numFmtId="0" fontId="12" fillId="0" borderId="0" xfId="0" applyFont="1" applyAlignment="1">
      <alignment vertical="center"/>
    </xf>
    <xf numFmtId="0" fontId="12" fillId="0" borderId="0" xfId="2" applyFont="1" applyAlignment="1">
      <alignment vertical="center"/>
    </xf>
    <xf numFmtId="0" fontId="14" fillId="0" borderId="0" xfId="2" applyFont="1" applyAlignment="1">
      <alignment horizontal="center" vertical="center" wrapText="1"/>
    </xf>
    <xf numFmtId="166" fontId="14" fillId="0" borderId="0" xfId="3" applyNumberFormat="1" applyFont="1" applyFill="1" applyBorder="1" applyAlignment="1">
      <alignment horizontal="center" vertical="center" wrapText="1"/>
    </xf>
    <xf numFmtId="0" fontId="16" fillId="0" borderId="0" xfId="0" applyFont="1" applyAlignment="1">
      <alignment horizontal="center" vertical="center"/>
    </xf>
    <xf numFmtId="0" fontId="4" fillId="0" borderId="0" xfId="0" applyFont="1" applyAlignment="1">
      <alignment vertical="center"/>
    </xf>
    <xf numFmtId="4" fontId="9" fillId="3" borderId="1" xfId="0" applyNumberFormat="1" applyFont="1" applyFill="1" applyBorder="1" applyAlignment="1">
      <alignment horizontal="center" vertical="center"/>
    </xf>
    <xf numFmtId="164" fontId="10" fillId="3" borderId="1" xfId="1" applyNumberFormat="1" applyFont="1" applyFill="1" applyBorder="1" applyAlignment="1">
      <alignment horizontal="center" vertical="center"/>
    </xf>
    <xf numFmtId="4" fontId="8" fillId="0" borderId="1" xfId="0" applyNumberFormat="1" applyFont="1" applyBorder="1" applyAlignment="1">
      <alignment horizontal="center" vertical="center" wrapText="1"/>
    </xf>
    <xf numFmtId="4" fontId="9" fillId="3" borderId="1" xfId="0" applyNumberFormat="1" applyFont="1" applyFill="1" applyBorder="1" applyAlignment="1">
      <alignment horizontal="center" vertical="center" wrapText="1"/>
    </xf>
    <xf numFmtId="4" fontId="9" fillId="0" borderId="5" xfId="0" applyNumberFormat="1" applyFont="1" applyBorder="1" applyAlignment="1">
      <alignment vertical="center" wrapText="1"/>
    </xf>
    <xf numFmtId="4" fontId="9" fillId="0" borderId="2" xfId="0" applyNumberFormat="1" applyFont="1" applyBorder="1" applyAlignment="1">
      <alignment vertical="center" wrapText="1"/>
    </xf>
    <xf numFmtId="4" fontId="9" fillId="0" borderId="6" xfId="0" applyNumberFormat="1" applyFont="1" applyBorder="1" applyAlignment="1">
      <alignment vertical="center" wrapText="1"/>
    </xf>
    <xf numFmtId="3" fontId="5" fillId="0" borderId="17" xfId="0" applyNumberFormat="1" applyFont="1" applyBorder="1" applyAlignment="1">
      <alignment vertical="center"/>
    </xf>
    <xf numFmtId="4" fontId="9" fillId="0" borderId="1" xfId="0" applyNumberFormat="1" applyFont="1" applyBorder="1" applyAlignment="1">
      <alignment vertical="center"/>
    </xf>
    <xf numFmtId="0" fontId="17" fillId="0" borderId="16" xfId="0" applyFont="1" applyBorder="1" applyAlignment="1">
      <alignment horizontal="center" vertical="center" wrapText="1"/>
    </xf>
    <xf numFmtId="4" fontId="8" fillId="0" borderId="4" xfId="0" applyNumberFormat="1" applyFont="1" applyBorder="1" applyAlignment="1">
      <alignment horizontal="center" vertical="center"/>
    </xf>
    <xf numFmtId="3" fontId="19" fillId="0" borderId="13" xfId="0" applyNumberFormat="1" applyFont="1" applyBorder="1" applyAlignment="1">
      <alignment horizontal="center" vertical="center"/>
    </xf>
    <xf numFmtId="3" fontId="19" fillId="0" borderId="14" xfId="0" applyNumberFormat="1" applyFont="1" applyBorder="1" applyAlignment="1">
      <alignment horizontal="center" vertical="center"/>
    </xf>
    <xf numFmtId="3" fontId="19" fillId="0" borderId="15" xfId="0" applyNumberFormat="1" applyFont="1" applyBorder="1" applyAlignment="1">
      <alignment horizontal="center" vertical="center"/>
    </xf>
    <xf numFmtId="3" fontId="9" fillId="0" borderId="5" xfId="0" applyNumberFormat="1" applyFont="1" applyBorder="1" applyAlignment="1">
      <alignment horizontal="left" vertical="center" wrapText="1"/>
    </xf>
    <xf numFmtId="3" fontId="9" fillId="0" borderId="2" xfId="0" applyNumberFormat="1" applyFont="1" applyBorder="1" applyAlignment="1">
      <alignment horizontal="left" vertical="center" wrapText="1"/>
    </xf>
    <xf numFmtId="3" fontId="9" fillId="0" borderId="6" xfId="0" applyNumberFormat="1" applyFont="1" applyBorder="1" applyAlignment="1">
      <alignment horizontal="left" vertical="center" wrapText="1"/>
    </xf>
    <xf numFmtId="3" fontId="9" fillId="0" borderId="2" xfId="0" applyNumberFormat="1" applyFont="1" applyBorder="1" applyAlignment="1">
      <alignment horizontal="left" vertical="center"/>
    </xf>
    <xf numFmtId="3" fontId="9" fillId="0" borderId="6" xfId="0" applyNumberFormat="1" applyFont="1" applyBorder="1" applyAlignment="1">
      <alignment horizontal="left" vertical="center"/>
    </xf>
    <xf numFmtId="0" fontId="16" fillId="0" borderId="13"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15" xfId="0" applyFont="1" applyBorder="1" applyAlignment="1">
      <alignment horizontal="center" vertical="center" wrapText="1"/>
    </xf>
    <xf numFmtId="0" fontId="15" fillId="5" borderId="16" xfId="0" applyFont="1" applyFill="1" applyBorder="1" applyAlignment="1">
      <alignment horizontal="center" vertical="center"/>
    </xf>
    <xf numFmtId="0" fontId="15" fillId="5" borderId="0" xfId="0" applyFont="1" applyFill="1" applyAlignment="1">
      <alignment horizontal="center" vertical="center"/>
    </xf>
    <xf numFmtId="0" fontId="11" fillId="4" borderId="16" xfId="0" applyFont="1" applyFill="1" applyBorder="1" applyAlignment="1">
      <alignment horizontal="center" vertical="center"/>
    </xf>
    <xf numFmtId="0" fontId="11" fillId="4" borderId="0" xfId="0" applyFont="1" applyFill="1" applyAlignment="1">
      <alignment horizontal="center" vertical="center"/>
    </xf>
    <xf numFmtId="4" fontId="8" fillId="0" borderId="1" xfId="0" applyNumberFormat="1" applyFont="1" applyBorder="1" applyAlignment="1">
      <alignment horizontal="center" vertical="center" wrapText="1"/>
    </xf>
    <xf numFmtId="4" fontId="8" fillId="0" borderId="3" xfId="0" applyNumberFormat="1" applyFont="1" applyBorder="1" applyAlignment="1">
      <alignment horizontal="center" vertical="center" wrapText="1"/>
    </xf>
    <xf numFmtId="4" fontId="8" fillId="0" borderId="4" xfId="0" applyNumberFormat="1" applyFont="1" applyBorder="1" applyAlignment="1">
      <alignment horizontal="center" vertical="center" wrapText="1"/>
    </xf>
    <xf numFmtId="4" fontId="8" fillId="0" borderId="1" xfId="0" applyNumberFormat="1" applyFont="1" applyBorder="1" applyAlignment="1">
      <alignment horizontal="center" vertical="center"/>
    </xf>
    <xf numFmtId="3" fontId="8" fillId="0" borderId="5" xfId="0" applyNumberFormat="1" applyFont="1" applyBorder="1" applyAlignment="1">
      <alignment horizontal="center" vertical="center"/>
    </xf>
    <xf numFmtId="3" fontId="8" fillId="0" borderId="2" xfId="0" applyNumberFormat="1" applyFont="1" applyBorder="1" applyAlignment="1">
      <alignment horizontal="center" vertical="center"/>
    </xf>
    <xf numFmtId="3" fontId="8" fillId="0" borderId="6" xfId="0" applyNumberFormat="1" applyFont="1" applyBorder="1" applyAlignment="1">
      <alignment horizontal="center" vertical="center"/>
    </xf>
    <xf numFmtId="3" fontId="8" fillId="0" borderId="5" xfId="0" applyNumberFormat="1" applyFont="1" applyBorder="1" applyAlignment="1">
      <alignment horizontal="right" vertical="center"/>
    </xf>
    <xf numFmtId="3" fontId="8" fillId="0" borderId="2" xfId="0" applyNumberFormat="1" applyFont="1" applyBorder="1" applyAlignment="1">
      <alignment horizontal="right" vertical="center"/>
    </xf>
    <xf numFmtId="3" fontId="8" fillId="0" borderId="6" xfId="0" applyNumberFormat="1" applyFont="1" applyBorder="1" applyAlignment="1">
      <alignment horizontal="right" vertical="center"/>
    </xf>
    <xf numFmtId="0" fontId="17" fillId="0" borderId="17" xfId="0" applyFont="1" applyBorder="1" applyAlignment="1">
      <alignment horizontal="center" vertical="center" wrapText="1"/>
    </xf>
    <xf numFmtId="0" fontId="17" fillId="0" borderId="0" xfId="0" applyFont="1" applyAlignment="1">
      <alignment horizontal="center" vertical="center" wrapText="1"/>
    </xf>
    <xf numFmtId="0" fontId="17" fillId="0" borderId="18" xfId="0" applyFont="1" applyBorder="1" applyAlignment="1">
      <alignment horizontal="center" vertical="center" wrapText="1"/>
    </xf>
    <xf numFmtId="3" fontId="9" fillId="0" borderId="5" xfId="0" applyNumberFormat="1" applyFont="1" applyBorder="1" applyAlignment="1">
      <alignment horizontal="left" vertical="center"/>
    </xf>
    <xf numFmtId="3" fontId="8" fillId="0" borderId="5" xfId="0" applyNumberFormat="1" applyFont="1" applyBorder="1" applyAlignment="1">
      <alignment horizontal="left" vertical="center"/>
    </xf>
    <xf numFmtId="3" fontId="8" fillId="0" borderId="2" xfId="0" applyNumberFormat="1" applyFont="1" applyBorder="1" applyAlignment="1">
      <alignment horizontal="left" vertical="center"/>
    </xf>
    <xf numFmtId="3" fontId="8" fillId="0" borderId="6" xfId="0" applyNumberFormat="1" applyFont="1" applyBorder="1" applyAlignment="1">
      <alignment horizontal="left" vertical="center"/>
    </xf>
    <xf numFmtId="3" fontId="9" fillId="0" borderId="7" xfId="0" applyNumberFormat="1" applyFont="1" applyBorder="1" applyAlignment="1">
      <alignment horizontal="center" vertical="center"/>
    </xf>
    <xf numFmtId="3" fontId="9" fillId="0" borderId="8" xfId="0" applyNumberFormat="1" applyFont="1" applyBorder="1" applyAlignment="1">
      <alignment horizontal="center" vertical="center"/>
    </xf>
    <xf numFmtId="3" fontId="9" fillId="0" borderId="9" xfId="0" applyNumberFormat="1" applyFont="1" applyBorder="1" applyAlignment="1">
      <alignment horizontal="center" vertical="center"/>
    </xf>
    <xf numFmtId="3" fontId="9" fillId="0" borderId="10" xfId="0" applyNumberFormat="1" applyFont="1" applyBorder="1" applyAlignment="1">
      <alignment horizontal="center" vertical="center"/>
    </xf>
    <xf numFmtId="3" fontId="9" fillId="0" borderId="11" xfId="0" applyNumberFormat="1" applyFont="1" applyBorder="1" applyAlignment="1">
      <alignment horizontal="center" vertical="center"/>
    </xf>
    <xf numFmtId="3" fontId="9" fillId="0" borderId="12" xfId="0" applyNumberFormat="1" applyFont="1" applyBorder="1" applyAlignment="1">
      <alignment horizontal="center" vertical="center"/>
    </xf>
    <xf numFmtId="3" fontId="8" fillId="0" borderId="1" xfId="0" applyNumberFormat="1" applyFont="1" applyBorder="1" applyAlignment="1">
      <alignment horizontal="center" vertical="center" wrapText="1"/>
    </xf>
    <xf numFmtId="0" fontId="11" fillId="4" borderId="5" xfId="0" applyFont="1" applyFill="1" applyBorder="1" applyAlignment="1">
      <alignment horizontal="center" vertical="center"/>
    </xf>
    <xf numFmtId="0" fontId="11" fillId="4" borderId="2" xfId="0" applyFont="1" applyFill="1" applyBorder="1" applyAlignment="1">
      <alignment horizontal="center" vertical="center"/>
    </xf>
    <xf numFmtId="0" fontId="11" fillId="4" borderId="6"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2" xfId="0" applyFont="1" applyFill="1" applyBorder="1" applyAlignment="1">
      <alignment horizontal="center" vertical="center"/>
    </xf>
    <xf numFmtId="0" fontId="15" fillId="5" borderId="6" xfId="0" applyFont="1" applyFill="1" applyBorder="1" applyAlignment="1">
      <alignment horizontal="center" vertical="center"/>
    </xf>
    <xf numFmtId="0" fontId="17" fillId="0" borderId="5"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3" fontId="8" fillId="0" borderId="1" xfId="0" applyNumberFormat="1" applyFont="1" applyBorder="1" applyAlignment="1">
      <alignment horizontal="center" vertical="center"/>
    </xf>
    <xf numFmtId="3" fontId="8" fillId="0" borderId="1" xfId="0" applyNumberFormat="1" applyFont="1" applyBorder="1" applyAlignment="1">
      <alignment horizontal="left" vertical="center"/>
    </xf>
    <xf numFmtId="3" fontId="9" fillId="0" borderId="1" xfId="0" applyNumberFormat="1" applyFont="1" applyBorder="1" applyAlignment="1">
      <alignment horizontal="center" vertical="center"/>
    </xf>
    <xf numFmtId="3" fontId="20" fillId="0" borderId="0" xfId="0" applyNumberFormat="1" applyFont="1" applyAlignment="1">
      <alignment vertical="center"/>
    </xf>
    <xf numFmtId="3" fontId="8" fillId="0" borderId="1" xfId="0" applyNumberFormat="1" applyFont="1" applyBorder="1" applyAlignment="1">
      <alignment horizontal="right" vertical="center"/>
    </xf>
    <xf numFmtId="3" fontId="18" fillId="0" borderId="5" xfId="0" applyNumberFormat="1" applyFont="1" applyBorder="1" applyAlignment="1">
      <alignment horizontal="left" vertical="center"/>
    </xf>
    <xf numFmtId="3" fontId="18" fillId="0" borderId="2" xfId="0" applyNumberFormat="1" applyFont="1" applyBorder="1" applyAlignment="1">
      <alignment horizontal="left" vertical="center"/>
    </xf>
    <xf numFmtId="3" fontId="18" fillId="0" borderId="6" xfId="0" applyNumberFormat="1" applyFont="1" applyBorder="1" applyAlignment="1">
      <alignment horizontal="left" vertical="center"/>
    </xf>
    <xf numFmtId="0" fontId="1" fillId="0" borderId="0" xfId="6"/>
    <xf numFmtId="0" fontId="1" fillId="0" borderId="0" xfId="6"/>
    <xf numFmtId="0" fontId="21" fillId="6" borderId="0" xfId="6" applyFont="1" applyFill="1" applyAlignment="1">
      <alignment horizontal="center" vertical="center" wrapText="1"/>
    </xf>
    <xf numFmtId="0" fontId="22" fillId="7" borderId="0" xfId="6" applyFont="1" applyFill="1" applyAlignment="1">
      <alignment horizontal="left" vertical="center" wrapText="1"/>
    </xf>
    <xf numFmtId="0" fontId="22" fillId="8" borderId="19" xfId="6" applyFont="1" applyFill="1" applyBorder="1" applyAlignment="1">
      <alignment horizontal="center" vertical="center" wrapText="1"/>
    </xf>
    <xf numFmtId="0" fontId="23" fillId="9" borderId="20" xfId="6" applyFont="1" applyFill="1" applyBorder="1" applyAlignment="1">
      <alignment horizontal="left" vertical="center" wrapText="1"/>
    </xf>
    <xf numFmtId="0" fontId="24" fillId="9" borderId="20" xfId="6" applyFont="1" applyFill="1" applyBorder="1" applyAlignment="1">
      <alignment horizontal="left" vertical="center" wrapText="1"/>
    </xf>
    <xf numFmtId="0" fontId="24" fillId="9" borderId="20" xfId="6" applyFont="1" applyFill="1" applyBorder="1" applyAlignment="1">
      <alignment horizontal="center" vertical="center" wrapText="1"/>
    </xf>
    <xf numFmtId="0" fontId="23" fillId="10" borderId="20" xfId="6" applyFont="1" applyFill="1" applyBorder="1" applyAlignment="1">
      <alignment horizontal="left" vertical="center" wrapText="1"/>
    </xf>
    <xf numFmtId="0" fontId="24" fillId="10" borderId="20" xfId="6" applyFont="1" applyFill="1" applyBorder="1" applyAlignment="1">
      <alignment horizontal="left" vertical="center" wrapText="1"/>
    </xf>
    <xf numFmtId="0" fontId="24" fillId="10" borderId="20" xfId="6" applyFont="1" applyFill="1" applyBorder="1" applyAlignment="1">
      <alignment horizontal="center" vertical="center" wrapText="1"/>
    </xf>
    <xf numFmtId="0" fontId="22" fillId="8" borderId="19" xfId="6" applyFont="1" applyFill="1" applyBorder="1" applyAlignment="1">
      <alignment horizontal="center" vertical="center" wrapText="1"/>
    </xf>
    <xf numFmtId="0" fontId="24" fillId="9" borderId="20" xfId="6" applyFont="1" applyFill="1" applyBorder="1" applyAlignment="1">
      <alignment horizontal="left" vertical="center" wrapText="1"/>
    </xf>
    <xf numFmtId="0" fontId="24" fillId="10" borderId="20" xfId="6" applyFont="1" applyFill="1" applyBorder="1" applyAlignment="1">
      <alignment horizontal="left" vertical="center" wrapText="1"/>
    </xf>
    <xf numFmtId="0" fontId="25" fillId="0" borderId="0" xfId="6" applyFont="1" applyAlignment="1">
      <alignment horizontal="left" vertical="center"/>
    </xf>
  </cellXfs>
  <cellStyles count="7">
    <cellStyle name="Moneda 2" xfId="3" xr:uid="{9F813591-8ABD-4843-BB05-2D2101F2B970}"/>
    <cellStyle name="Normal" xfId="0" builtinId="0"/>
    <cellStyle name="Normal 2" xfId="4" xr:uid="{B9D1463F-01C0-46D8-9662-5F39C5AAC771}"/>
    <cellStyle name="Normal 3" xfId="6" xr:uid="{1C09CBDA-26E6-4721-997B-16D064761B93}"/>
    <cellStyle name="Normal_ANEXO5" xfId="2" xr:uid="{A74E1FF5-79EE-4130-B578-2F8E872C673F}"/>
    <cellStyle name="Porcentaje" xfId="1" builtinId="5"/>
    <cellStyle name="Porcentaje 2" xfId="5" xr:uid="{1D3B32D2-8043-42D3-BB48-67FE9A45934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8"/>
  <sheetViews>
    <sheetView showGridLines="0" topLeftCell="A28" zoomScale="85" zoomScaleNormal="85" zoomScaleSheetLayoutView="100" workbookViewId="0">
      <selection activeCell="A12" sqref="A12:A42"/>
    </sheetView>
  </sheetViews>
  <sheetFormatPr baseColWidth="10" defaultColWidth="12" defaultRowHeight="12.75" x14ac:dyDescent="0.2"/>
  <cols>
    <col min="1" max="1" width="77.1640625" style="2" customWidth="1"/>
    <col min="2" max="2" width="26.6640625" style="8" customWidth="1"/>
    <col min="3" max="3" width="22.6640625" style="7" customWidth="1"/>
    <col min="4" max="4" width="19.6640625" style="7" customWidth="1"/>
    <col min="5" max="5" width="22.83203125" style="8" customWidth="1"/>
    <col min="6" max="6" width="21.1640625" style="7" customWidth="1"/>
    <col min="7" max="7" width="17.83203125" style="8" customWidth="1"/>
    <col min="8" max="8" width="24.1640625" style="8" customWidth="1"/>
    <col min="9" max="9" width="21.33203125" style="2" customWidth="1"/>
    <col min="10" max="16384" width="12" style="2"/>
  </cols>
  <sheetData>
    <row r="1" spans="1:8" s="32" customFormat="1" ht="29.25" customHeight="1" x14ac:dyDescent="0.2">
      <c r="A1" s="87" t="s">
        <v>39</v>
      </c>
      <c r="B1" s="88"/>
      <c r="C1" s="88"/>
      <c r="D1" s="88"/>
      <c r="E1" s="88"/>
      <c r="F1" s="88"/>
      <c r="G1" s="88"/>
      <c r="H1" s="89"/>
    </row>
    <row r="2" spans="1:8" s="32" customFormat="1" ht="8.25" customHeight="1" x14ac:dyDescent="0.2">
      <c r="B2" s="33"/>
      <c r="C2" s="33"/>
      <c r="D2" s="33"/>
      <c r="E2" s="33"/>
      <c r="F2" s="34"/>
      <c r="G2" s="31"/>
    </row>
    <row r="3" spans="1:8" s="32" customFormat="1" ht="27" customHeight="1" x14ac:dyDescent="0.2">
      <c r="A3" s="90" t="s">
        <v>40</v>
      </c>
      <c r="B3" s="91"/>
      <c r="C3" s="91"/>
      <c r="D3" s="91"/>
      <c r="E3" s="91"/>
      <c r="F3" s="91"/>
      <c r="G3" s="91"/>
      <c r="H3" s="92"/>
    </row>
    <row r="4" spans="1:8" s="32" customFormat="1" ht="7.5" customHeight="1" x14ac:dyDescent="0.2">
      <c r="B4" s="35"/>
      <c r="C4" s="35"/>
      <c r="D4" s="35"/>
      <c r="E4" s="35"/>
      <c r="F4" s="35"/>
      <c r="G4" s="31"/>
    </row>
    <row r="5" spans="1:8" s="32" customFormat="1" ht="62.25" customHeight="1" x14ac:dyDescent="0.2">
      <c r="A5" s="93" t="s">
        <v>72</v>
      </c>
      <c r="B5" s="94"/>
      <c r="C5" s="94"/>
      <c r="D5" s="94"/>
      <c r="E5" s="94"/>
      <c r="F5" s="94"/>
      <c r="G5" s="94"/>
      <c r="H5" s="95"/>
    </row>
    <row r="6" spans="1:8" ht="6.75" customHeight="1" x14ac:dyDescent="0.2"/>
    <row r="7" spans="1:8" ht="61.5" customHeight="1" x14ac:dyDescent="0.2">
      <c r="A7" s="93" t="s">
        <v>91</v>
      </c>
      <c r="B7" s="94"/>
      <c r="C7" s="94"/>
      <c r="D7" s="94"/>
      <c r="E7" s="94"/>
      <c r="F7" s="94"/>
      <c r="G7" s="94"/>
      <c r="H7" s="95"/>
    </row>
    <row r="8" spans="1:8" ht="15" x14ac:dyDescent="0.2">
      <c r="A8" s="96" t="s">
        <v>96</v>
      </c>
      <c r="B8" s="96"/>
      <c r="C8" s="96"/>
      <c r="D8" s="96"/>
      <c r="E8" s="96"/>
      <c r="F8" s="96"/>
      <c r="G8" s="96"/>
      <c r="H8" s="96"/>
    </row>
    <row r="9" spans="1:8" s="3" customFormat="1" ht="21.75" customHeight="1" x14ac:dyDescent="0.2">
      <c r="A9" s="10" t="s">
        <v>0</v>
      </c>
      <c r="B9" s="11" t="s">
        <v>1</v>
      </c>
      <c r="C9" s="11" t="s">
        <v>2</v>
      </c>
      <c r="D9" s="11" t="s">
        <v>3</v>
      </c>
      <c r="E9" s="11" t="s">
        <v>4</v>
      </c>
      <c r="F9" s="11" t="s">
        <v>5</v>
      </c>
      <c r="G9" s="11" t="s">
        <v>6</v>
      </c>
      <c r="H9" s="11" t="s">
        <v>7</v>
      </c>
    </row>
    <row r="10" spans="1:8" s="3" customFormat="1" ht="21.75" customHeight="1" x14ac:dyDescent="0.2">
      <c r="A10" s="86" t="s">
        <v>67</v>
      </c>
      <c r="B10" s="63" t="s">
        <v>8</v>
      </c>
      <c r="C10" s="63" t="s">
        <v>9</v>
      </c>
      <c r="D10" s="64" t="s">
        <v>10</v>
      </c>
      <c r="E10" s="63" t="s">
        <v>11</v>
      </c>
      <c r="F10" s="63" t="s">
        <v>12</v>
      </c>
      <c r="G10" s="63" t="s">
        <v>13</v>
      </c>
      <c r="H10" s="63" t="s">
        <v>14</v>
      </c>
    </row>
    <row r="11" spans="1:8" s="4" customFormat="1" ht="21.75" customHeight="1" x14ac:dyDescent="0.2">
      <c r="A11" s="86"/>
      <c r="B11" s="63"/>
      <c r="C11" s="63"/>
      <c r="D11" s="65"/>
      <c r="E11" s="63"/>
      <c r="F11" s="63"/>
      <c r="G11" s="66"/>
      <c r="H11" s="63"/>
    </row>
    <row r="12" spans="1:8" s="4" customFormat="1" ht="21.75" customHeight="1" x14ac:dyDescent="0.2">
      <c r="A12" s="12" t="s">
        <v>69</v>
      </c>
      <c r="B12" s="39"/>
      <c r="C12" s="23">
        <v>1</v>
      </c>
      <c r="D12" s="14">
        <v>1</v>
      </c>
      <c r="E12" s="14"/>
      <c r="F12" s="14">
        <f t="shared" ref="F12" si="0">B12*C12*D12*E12</f>
        <v>0</v>
      </c>
      <c r="G12" s="14">
        <v>13</v>
      </c>
      <c r="H12" s="14">
        <f t="shared" ref="H12" si="1">F12*G12</f>
        <v>0</v>
      </c>
    </row>
    <row r="13" spans="1:8" s="4" customFormat="1" ht="20.25" customHeight="1" x14ac:dyDescent="0.2">
      <c r="A13" s="24" t="s">
        <v>15</v>
      </c>
      <c r="B13" s="13"/>
      <c r="C13" s="23">
        <v>1</v>
      </c>
      <c r="D13" s="14">
        <v>1</v>
      </c>
      <c r="E13" s="14"/>
      <c r="F13" s="14">
        <f>B13*C13*D13*E13</f>
        <v>0</v>
      </c>
      <c r="G13" s="14">
        <v>14</v>
      </c>
      <c r="H13" s="14">
        <f>F13*G13</f>
        <v>0</v>
      </c>
    </row>
    <row r="14" spans="1:8" s="4" customFormat="1" ht="20.25" customHeight="1" x14ac:dyDescent="0.2">
      <c r="A14" s="24" t="s">
        <v>16</v>
      </c>
      <c r="B14" s="13"/>
      <c r="C14" s="23">
        <v>1</v>
      </c>
      <c r="D14" s="14">
        <v>1</v>
      </c>
      <c r="E14" s="14"/>
      <c r="F14" s="14">
        <f t="shared" ref="F14" si="2">B14*C14*D14*E14</f>
        <v>0</v>
      </c>
      <c r="G14" s="14">
        <v>13</v>
      </c>
      <c r="H14" s="14">
        <f t="shared" ref="H14:H45" si="3">F14*G14</f>
        <v>0</v>
      </c>
    </row>
    <row r="15" spans="1:8" s="4" customFormat="1" ht="17.25" x14ac:dyDescent="0.2">
      <c r="A15" s="12" t="s">
        <v>268</v>
      </c>
      <c r="B15" s="13"/>
      <c r="C15" s="23">
        <v>0.5</v>
      </c>
      <c r="D15" s="14">
        <v>1</v>
      </c>
      <c r="E15" s="14"/>
      <c r="F15" s="14">
        <f>B15*C15*D15*E15</f>
        <v>0</v>
      </c>
      <c r="G15" s="14">
        <v>6</v>
      </c>
      <c r="H15" s="14">
        <f>F15*G15</f>
        <v>0</v>
      </c>
    </row>
    <row r="16" spans="1:8" s="4" customFormat="1" ht="21.75" customHeight="1" x14ac:dyDescent="0.2">
      <c r="A16" s="12" t="s">
        <v>62</v>
      </c>
      <c r="B16" s="13"/>
      <c r="C16" s="23">
        <v>1</v>
      </c>
      <c r="D16" s="14">
        <v>1</v>
      </c>
      <c r="E16" s="14"/>
      <c r="F16" s="14">
        <f>B16*C16*D16*E16</f>
        <v>0</v>
      </c>
      <c r="G16" s="14">
        <v>13</v>
      </c>
      <c r="H16" s="14">
        <f>F16*G16</f>
        <v>0</v>
      </c>
    </row>
    <row r="17" spans="1:8" s="4" customFormat="1" ht="21" customHeight="1" x14ac:dyDescent="0.2">
      <c r="A17" s="12" t="s">
        <v>41</v>
      </c>
      <c r="B17" s="13"/>
      <c r="C17" s="23">
        <v>1</v>
      </c>
      <c r="D17" s="14">
        <v>1</v>
      </c>
      <c r="E17" s="14"/>
      <c r="F17" s="14">
        <f t="shared" ref="F17" si="4">B17*C17*D17*E17</f>
        <v>0</v>
      </c>
      <c r="G17" s="14">
        <v>13</v>
      </c>
      <c r="H17" s="14">
        <f t="shared" ref="H17" si="5">F17*G17</f>
        <v>0</v>
      </c>
    </row>
    <row r="18" spans="1:8" s="4" customFormat="1" ht="23.25" customHeight="1" x14ac:dyDescent="0.2">
      <c r="A18" s="12" t="s">
        <v>63</v>
      </c>
      <c r="B18" s="13"/>
      <c r="C18" s="23">
        <v>1</v>
      </c>
      <c r="D18" s="14">
        <v>1</v>
      </c>
      <c r="E18" s="14"/>
      <c r="F18" s="14">
        <f t="shared" ref="F18:F42" si="6">B18*C18*D18*E18</f>
        <v>0</v>
      </c>
      <c r="G18" s="14">
        <v>13</v>
      </c>
      <c r="H18" s="14">
        <f>F18*G18</f>
        <v>0</v>
      </c>
    </row>
    <row r="19" spans="1:8" s="4" customFormat="1" ht="34.5" x14ac:dyDescent="0.2">
      <c r="A19" s="12" t="s">
        <v>42</v>
      </c>
      <c r="B19" s="13"/>
      <c r="C19" s="23">
        <v>0.75</v>
      </c>
      <c r="D19" s="14">
        <v>1</v>
      </c>
      <c r="E19" s="14"/>
      <c r="F19" s="14">
        <f t="shared" si="6"/>
        <v>0</v>
      </c>
      <c r="G19" s="14">
        <v>8</v>
      </c>
      <c r="H19" s="14">
        <f>F19*G19</f>
        <v>0</v>
      </c>
    </row>
    <row r="20" spans="1:8" s="4" customFormat="1" ht="34.5" x14ac:dyDescent="0.2">
      <c r="A20" s="12" t="s">
        <v>43</v>
      </c>
      <c r="B20" s="13"/>
      <c r="C20" s="23">
        <v>1</v>
      </c>
      <c r="D20" s="14">
        <v>1</v>
      </c>
      <c r="E20" s="14"/>
      <c r="F20" s="14">
        <f t="shared" si="6"/>
        <v>0</v>
      </c>
      <c r="G20" s="14">
        <v>13</v>
      </c>
      <c r="H20" s="14">
        <f t="shared" ref="H20:H27" si="7">F20*G20</f>
        <v>0</v>
      </c>
    </row>
    <row r="21" spans="1:8" s="4" customFormat="1" ht="37.5" customHeight="1" x14ac:dyDescent="0.2">
      <c r="A21" s="12" t="s">
        <v>44</v>
      </c>
      <c r="B21" s="13"/>
      <c r="C21" s="23">
        <v>1</v>
      </c>
      <c r="D21" s="14">
        <v>1</v>
      </c>
      <c r="E21" s="14"/>
      <c r="F21" s="14">
        <f t="shared" si="6"/>
        <v>0</v>
      </c>
      <c r="G21" s="14">
        <v>13</v>
      </c>
      <c r="H21" s="14">
        <f t="shared" si="7"/>
        <v>0</v>
      </c>
    </row>
    <row r="22" spans="1:8" s="4" customFormat="1" ht="39" customHeight="1" x14ac:dyDescent="0.2">
      <c r="A22" s="12" t="s">
        <v>45</v>
      </c>
      <c r="B22" s="13"/>
      <c r="C22" s="23">
        <v>1</v>
      </c>
      <c r="D22" s="14">
        <v>1</v>
      </c>
      <c r="E22" s="14"/>
      <c r="F22" s="14">
        <f t="shared" si="6"/>
        <v>0</v>
      </c>
      <c r="G22" s="14">
        <v>8</v>
      </c>
      <c r="H22" s="14">
        <f t="shared" si="7"/>
        <v>0</v>
      </c>
    </row>
    <row r="23" spans="1:8" s="4" customFormat="1" ht="22.5" customHeight="1" x14ac:dyDescent="0.2">
      <c r="A23" s="12" t="s">
        <v>60</v>
      </c>
      <c r="B23" s="13"/>
      <c r="C23" s="23">
        <v>0.5</v>
      </c>
      <c r="D23" s="14">
        <v>1</v>
      </c>
      <c r="E23" s="14"/>
      <c r="F23" s="14">
        <f t="shared" si="6"/>
        <v>0</v>
      </c>
      <c r="G23" s="14">
        <v>8</v>
      </c>
      <c r="H23" s="14">
        <f t="shared" si="7"/>
        <v>0</v>
      </c>
    </row>
    <row r="24" spans="1:8" s="4" customFormat="1" ht="34.5" x14ac:dyDescent="0.2">
      <c r="A24" s="12" t="s">
        <v>269</v>
      </c>
      <c r="B24" s="13"/>
      <c r="C24" s="23">
        <v>0.5</v>
      </c>
      <c r="D24" s="14">
        <v>1</v>
      </c>
      <c r="E24" s="14"/>
      <c r="F24" s="14">
        <f t="shared" si="6"/>
        <v>0</v>
      </c>
      <c r="G24" s="14">
        <v>6</v>
      </c>
      <c r="H24" s="14">
        <f t="shared" si="7"/>
        <v>0</v>
      </c>
    </row>
    <row r="25" spans="1:8" s="4" customFormat="1" ht="25.5" customHeight="1" x14ac:dyDescent="0.2">
      <c r="A25" s="12" t="s">
        <v>64</v>
      </c>
      <c r="B25" s="13"/>
      <c r="C25" s="23">
        <v>0.5</v>
      </c>
      <c r="D25" s="14">
        <v>1</v>
      </c>
      <c r="E25" s="14"/>
      <c r="F25" s="14">
        <f t="shared" si="6"/>
        <v>0</v>
      </c>
      <c r="G25" s="14">
        <v>6</v>
      </c>
      <c r="H25" s="14">
        <f t="shared" si="7"/>
        <v>0</v>
      </c>
    </row>
    <row r="26" spans="1:8" s="4" customFormat="1" ht="34.5" x14ac:dyDescent="0.2">
      <c r="A26" s="12" t="s">
        <v>270</v>
      </c>
      <c r="B26" s="13"/>
      <c r="C26" s="23">
        <v>0.5</v>
      </c>
      <c r="D26" s="14">
        <v>1</v>
      </c>
      <c r="E26" s="14"/>
      <c r="F26" s="14">
        <f t="shared" si="6"/>
        <v>0</v>
      </c>
      <c r="G26" s="14">
        <v>6</v>
      </c>
      <c r="H26" s="14">
        <f t="shared" si="7"/>
        <v>0</v>
      </c>
    </row>
    <row r="27" spans="1:8" s="4" customFormat="1" ht="21" customHeight="1" x14ac:dyDescent="0.2">
      <c r="A27" s="12" t="s">
        <v>46</v>
      </c>
      <c r="B27" s="13"/>
      <c r="C27" s="23">
        <v>0.5</v>
      </c>
      <c r="D27" s="14">
        <v>1</v>
      </c>
      <c r="E27" s="14"/>
      <c r="F27" s="14">
        <f t="shared" si="6"/>
        <v>0</v>
      </c>
      <c r="G27" s="14">
        <v>6</v>
      </c>
      <c r="H27" s="14">
        <f t="shared" si="7"/>
        <v>0</v>
      </c>
    </row>
    <row r="28" spans="1:8" s="4" customFormat="1" ht="21" customHeight="1" x14ac:dyDescent="0.2">
      <c r="A28" s="12" t="s">
        <v>47</v>
      </c>
      <c r="B28" s="13"/>
      <c r="C28" s="23">
        <v>0.5</v>
      </c>
      <c r="D28" s="14">
        <v>1</v>
      </c>
      <c r="E28" s="14"/>
      <c r="F28" s="14">
        <f t="shared" si="6"/>
        <v>0</v>
      </c>
      <c r="G28" s="14">
        <v>6</v>
      </c>
      <c r="H28" s="14">
        <f t="shared" ref="H28:H33" si="8">F28*G28</f>
        <v>0</v>
      </c>
    </row>
    <row r="29" spans="1:8" s="4" customFormat="1" ht="21" customHeight="1" x14ac:dyDescent="0.2">
      <c r="A29" s="12" t="s">
        <v>48</v>
      </c>
      <c r="B29" s="13"/>
      <c r="C29" s="23">
        <v>0.5</v>
      </c>
      <c r="D29" s="14">
        <v>1</v>
      </c>
      <c r="E29" s="14"/>
      <c r="F29" s="14">
        <f t="shared" si="6"/>
        <v>0</v>
      </c>
      <c r="G29" s="14">
        <v>6</v>
      </c>
      <c r="H29" s="14">
        <f t="shared" si="8"/>
        <v>0</v>
      </c>
    </row>
    <row r="30" spans="1:8" s="4" customFormat="1" ht="21" customHeight="1" x14ac:dyDescent="0.2">
      <c r="A30" s="12" t="s">
        <v>49</v>
      </c>
      <c r="B30" s="13"/>
      <c r="C30" s="23">
        <v>0.5</v>
      </c>
      <c r="D30" s="14">
        <v>1</v>
      </c>
      <c r="E30" s="14"/>
      <c r="F30" s="14">
        <f t="shared" si="6"/>
        <v>0</v>
      </c>
      <c r="G30" s="14">
        <v>6</v>
      </c>
      <c r="H30" s="14">
        <f t="shared" si="8"/>
        <v>0</v>
      </c>
    </row>
    <row r="31" spans="1:8" s="4" customFormat="1" ht="35.25" customHeight="1" x14ac:dyDescent="0.2">
      <c r="A31" s="24" t="s">
        <v>50</v>
      </c>
      <c r="B31" s="13"/>
      <c r="C31" s="23">
        <v>0.5</v>
      </c>
      <c r="D31" s="14">
        <v>1</v>
      </c>
      <c r="E31" s="14"/>
      <c r="F31" s="14">
        <f t="shared" si="6"/>
        <v>0</v>
      </c>
      <c r="G31" s="14">
        <v>4</v>
      </c>
      <c r="H31" s="14">
        <f t="shared" si="8"/>
        <v>0</v>
      </c>
    </row>
    <row r="32" spans="1:8" s="4" customFormat="1" ht="22.5" customHeight="1" x14ac:dyDescent="0.2">
      <c r="A32" s="12" t="s">
        <v>51</v>
      </c>
      <c r="B32" s="13"/>
      <c r="C32" s="23">
        <v>0.5</v>
      </c>
      <c r="D32" s="14">
        <v>1</v>
      </c>
      <c r="E32" s="14"/>
      <c r="F32" s="14">
        <f t="shared" si="6"/>
        <v>0</v>
      </c>
      <c r="G32" s="14">
        <v>6</v>
      </c>
      <c r="H32" s="14">
        <f t="shared" si="8"/>
        <v>0</v>
      </c>
    </row>
    <row r="33" spans="1:8" s="4" customFormat="1" ht="22.5" customHeight="1" x14ac:dyDescent="0.2">
      <c r="A33" s="12" t="s">
        <v>52</v>
      </c>
      <c r="B33" s="13"/>
      <c r="C33" s="23">
        <v>0.5</v>
      </c>
      <c r="D33" s="14">
        <v>1</v>
      </c>
      <c r="E33" s="14"/>
      <c r="F33" s="14">
        <f t="shared" si="6"/>
        <v>0</v>
      </c>
      <c r="G33" s="14">
        <v>6</v>
      </c>
      <c r="H33" s="14">
        <f t="shared" si="8"/>
        <v>0</v>
      </c>
    </row>
    <row r="34" spans="1:8" s="4" customFormat="1" ht="17.25" x14ac:dyDescent="0.2">
      <c r="A34" s="12" t="s">
        <v>53</v>
      </c>
      <c r="B34" s="13"/>
      <c r="C34" s="23">
        <v>0.5</v>
      </c>
      <c r="D34" s="14">
        <v>1</v>
      </c>
      <c r="E34" s="14"/>
      <c r="F34" s="14">
        <f t="shared" si="6"/>
        <v>0</v>
      </c>
      <c r="G34" s="14">
        <v>6</v>
      </c>
      <c r="H34" s="14">
        <f t="shared" ref="H34:H42" si="9">F34*G34</f>
        <v>0</v>
      </c>
    </row>
    <row r="35" spans="1:8" s="4" customFormat="1" ht="34.5" x14ac:dyDescent="0.2">
      <c r="A35" s="12" t="s">
        <v>54</v>
      </c>
      <c r="B35" s="13"/>
      <c r="C35" s="23">
        <v>0.5</v>
      </c>
      <c r="D35" s="14">
        <v>1</v>
      </c>
      <c r="E35" s="14"/>
      <c r="F35" s="14">
        <f t="shared" si="6"/>
        <v>0</v>
      </c>
      <c r="G35" s="14">
        <v>4</v>
      </c>
      <c r="H35" s="14">
        <f t="shared" si="9"/>
        <v>0</v>
      </c>
    </row>
    <row r="36" spans="1:8" s="4" customFormat="1" ht="20.25" customHeight="1" x14ac:dyDescent="0.2">
      <c r="A36" s="12" t="s">
        <v>55</v>
      </c>
      <c r="B36" s="13"/>
      <c r="C36" s="23">
        <v>0.75</v>
      </c>
      <c r="D36" s="14">
        <v>1</v>
      </c>
      <c r="E36" s="14"/>
      <c r="F36" s="14">
        <f t="shared" si="6"/>
        <v>0</v>
      </c>
      <c r="G36" s="14">
        <v>6</v>
      </c>
      <c r="H36" s="14">
        <f t="shared" si="9"/>
        <v>0</v>
      </c>
    </row>
    <row r="37" spans="1:8" s="4" customFormat="1" ht="34.5" x14ac:dyDescent="0.2">
      <c r="A37" s="12" t="s">
        <v>56</v>
      </c>
      <c r="B37" s="13"/>
      <c r="C37" s="23">
        <v>0.75</v>
      </c>
      <c r="D37" s="14">
        <v>1</v>
      </c>
      <c r="E37" s="14"/>
      <c r="F37" s="14">
        <f t="shared" si="6"/>
        <v>0</v>
      </c>
      <c r="G37" s="14">
        <v>6</v>
      </c>
      <c r="H37" s="14">
        <f t="shared" si="9"/>
        <v>0</v>
      </c>
    </row>
    <row r="38" spans="1:8" s="4" customFormat="1" ht="37.5" customHeight="1" x14ac:dyDescent="0.2">
      <c r="A38" s="12" t="s">
        <v>57</v>
      </c>
      <c r="B38" s="13"/>
      <c r="C38" s="23">
        <v>0.75</v>
      </c>
      <c r="D38" s="14">
        <v>1</v>
      </c>
      <c r="E38" s="14"/>
      <c r="F38" s="14">
        <f t="shared" si="6"/>
        <v>0</v>
      </c>
      <c r="G38" s="14">
        <v>6</v>
      </c>
      <c r="H38" s="14">
        <f t="shared" si="9"/>
        <v>0</v>
      </c>
    </row>
    <row r="39" spans="1:8" s="4" customFormat="1" ht="108.75" customHeight="1" x14ac:dyDescent="0.2">
      <c r="A39" s="12" t="s">
        <v>65</v>
      </c>
      <c r="B39" s="13"/>
      <c r="C39" s="23">
        <v>0.5</v>
      </c>
      <c r="D39" s="14">
        <v>1</v>
      </c>
      <c r="E39" s="14"/>
      <c r="F39" s="14">
        <f t="shared" si="6"/>
        <v>0</v>
      </c>
      <c r="G39" s="14">
        <v>14</v>
      </c>
      <c r="H39" s="14">
        <f t="shared" si="9"/>
        <v>0</v>
      </c>
    </row>
    <row r="40" spans="1:8" s="4" customFormat="1" ht="34.5" x14ac:dyDescent="0.2">
      <c r="A40" s="12" t="s">
        <v>58</v>
      </c>
      <c r="B40" s="13"/>
      <c r="C40" s="23">
        <v>0.5</v>
      </c>
      <c r="D40" s="14">
        <v>1</v>
      </c>
      <c r="E40" s="14"/>
      <c r="F40" s="14">
        <f t="shared" si="6"/>
        <v>0</v>
      </c>
      <c r="G40" s="14">
        <v>8</v>
      </c>
      <c r="H40" s="14">
        <f t="shared" si="9"/>
        <v>0</v>
      </c>
    </row>
    <row r="41" spans="1:8" s="4" customFormat="1" ht="40.5" customHeight="1" x14ac:dyDescent="0.2">
      <c r="A41" s="24" t="s">
        <v>61</v>
      </c>
      <c r="B41" s="37"/>
      <c r="C41" s="38">
        <v>1</v>
      </c>
      <c r="D41" s="37">
        <v>1</v>
      </c>
      <c r="E41" s="37"/>
      <c r="F41" s="37">
        <f t="shared" si="6"/>
        <v>0</v>
      </c>
      <c r="G41" s="37">
        <v>12</v>
      </c>
      <c r="H41" s="37">
        <f t="shared" si="9"/>
        <v>0</v>
      </c>
    </row>
    <row r="42" spans="1:8" s="4" customFormat="1" ht="23.25" customHeight="1" x14ac:dyDescent="0.2">
      <c r="A42" s="24" t="s">
        <v>59</v>
      </c>
      <c r="B42" s="37"/>
      <c r="C42" s="38">
        <v>0.5</v>
      </c>
      <c r="D42" s="37">
        <v>1</v>
      </c>
      <c r="E42" s="37"/>
      <c r="F42" s="37">
        <f t="shared" si="6"/>
        <v>0</v>
      </c>
      <c r="G42" s="37">
        <v>6</v>
      </c>
      <c r="H42" s="37">
        <f t="shared" si="9"/>
        <v>0</v>
      </c>
    </row>
    <row r="43" spans="1:8" s="4" customFormat="1" ht="21.75" customHeight="1" x14ac:dyDescent="0.2">
      <c r="A43" s="25" t="s">
        <v>68</v>
      </c>
      <c r="B43" s="41"/>
      <c r="C43" s="42"/>
      <c r="D43" s="42"/>
      <c r="E43" s="42"/>
      <c r="F43" s="42"/>
      <c r="G43" s="42"/>
      <c r="H43" s="43"/>
    </row>
    <row r="44" spans="1:8" s="4" customFormat="1" ht="34.5" x14ac:dyDescent="0.2">
      <c r="A44" s="12" t="s">
        <v>17</v>
      </c>
      <c r="B44" s="15"/>
      <c r="C44" s="23">
        <v>1</v>
      </c>
      <c r="D44" s="14">
        <v>1</v>
      </c>
      <c r="E44" s="14"/>
      <c r="F44" s="14">
        <f t="shared" ref="F44:F45" si="10">B44*C44*D44*E44</f>
        <v>0</v>
      </c>
      <c r="G44" s="14">
        <v>13</v>
      </c>
      <c r="H44" s="14">
        <f t="shared" si="3"/>
        <v>0</v>
      </c>
    </row>
    <row r="45" spans="1:8" s="4" customFormat="1" ht="22.5" customHeight="1" x14ac:dyDescent="0.2">
      <c r="A45" s="24" t="s">
        <v>18</v>
      </c>
      <c r="B45" s="40"/>
      <c r="C45" s="38">
        <v>1</v>
      </c>
      <c r="D45" s="37">
        <v>1</v>
      </c>
      <c r="E45" s="40"/>
      <c r="F45" s="37">
        <f t="shared" si="10"/>
        <v>0</v>
      </c>
      <c r="G45" s="37">
        <v>6</v>
      </c>
      <c r="H45" s="40">
        <f t="shared" si="3"/>
        <v>0</v>
      </c>
    </row>
    <row r="46" spans="1:8" s="4" customFormat="1" ht="38.25" customHeight="1" x14ac:dyDescent="0.2">
      <c r="A46" s="12" t="s">
        <v>70</v>
      </c>
      <c r="B46" s="13"/>
      <c r="C46" s="23">
        <v>1</v>
      </c>
      <c r="D46" s="14">
        <v>1</v>
      </c>
      <c r="E46" s="14"/>
      <c r="F46" s="14">
        <f>B46*C46*D46*E46</f>
        <v>0</v>
      </c>
      <c r="G46" s="14">
        <v>13</v>
      </c>
      <c r="H46" s="14">
        <f>F46*G46</f>
        <v>0</v>
      </c>
    </row>
    <row r="47" spans="1:8" ht="16.5" customHeight="1" x14ac:dyDescent="0.2">
      <c r="A47" s="77" t="s">
        <v>19</v>
      </c>
      <c r="B47" s="78"/>
      <c r="C47" s="78"/>
      <c r="D47" s="78"/>
      <c r="E47" s="78"/>
      <c r="F47" s="78"/>
      <c r="G47" s="79"/>
      <c r="H47" s="16">
        <f>+SUM(H12:H46)</f>
        <v>0</v>
      </c>
    </row>
    <row r="48" spans="1:8" ht="16.5" customHeight="1" x14ac:dyDescent="0.2">
      <c r="A48" s="17"/>
      <c r="B48" s="17"/>
      <c r="C48" s="17"/>
      <c r="D48" s="17"/>
      <c r="E48" s="17"/>
      <c r="F48" s="17"/>
      <c r="G48" s="17"/>
      <c r="H48" s="18"/>
    </row>
    <row r="49" spans="1:9" ht="15" x14ac:dyDescent="0.2">
      <c r="A49" s="67" t="s">
        <v>20</v>
      </c>
      <c r="B49" s="68"/>
      <c r="C49" s="68"/>
      <c r="D49" s="68"/>
      <c r="E49" s="68"/>
      <c r="F49" s="68"/>
      <c r="G49" s="68"/>
      <c r="H49" s="69"/>
    </row>
    <row r="50" spans="1:9" ht="15" x14ac:dyDescent="0.2">
      <c r="A50" s="80" t="s">
        <v>21</v>
      </c>
      <c r="B50" s="81"/>
      <c r="C50" s="81"/>
      <c r="D50" s="82"/>
      <c r="E50" s="19" t="s">
        <v>22</v>
      </c>
      <c r="F50" s="19" t="s">
        <v>23</v>
      </c>
      <c r="G50" s="19" t="s">
        <v>24</v>
      </c>
      <c r="H50" s="19" t="s">
        <v>25</v>
      </c>
    </row>
    <row r="51" spans="1:9" ht="17.25" x14ac:dyDescent="0.2">
      <c r="A51" s="83"/>
      <c r="B51" s="84"/>
      <c r="C51" s="84"/>
      <c r="D51" s="85"/>
      <c r="E51" s="14" t="s">
        <v>26</v>
      </c>
      <c r="F51" s="14" t="s">
        <v>27</v>
      </c>
      <c r="G51" s="21" t="s">
        <v>28</v>
      </c>
      <c r="H51" s="14" t="s">
        <v>29</v>
      </c>
    </row>
    <row r="52" spans="1:9" ht="21" customHeight="1" x14ac:dyDescent="0.2">
      <c r="A52" s="76" t="s">
        <v>66</v>
      </c>
      <c r="B52" s="54"/>
      <c r="C52" s="54"/>
      <c r="D52" s="55"/>
      <c r="E52" s="14" t="s">
        <v>30</v>
      </c>
      <c r="F52" s="20"/>
      <c r="G52" s="22"/>
      <c r="H52" s="14">
        <f t="shared" ref="H52:H56" si="11">F52*G52</f>
        <v>0</v>
      </c>
    </row>
    <row r="53" spans="1:9" ht="21" customHeight="1" x14ac:dyDescent="0.2">
      <c r="A53" s="76" t="s">
        <v>31</v>
      </c>
      <c r="B53" s="54"/>
      <c r="C53" s="54"/>
      <c r="D53" s="55"/>
      <c r="E53" s="14" t="s">
        <v>30</v>
      </c>
      <c r="F53" s="20"/>
      <c r="G53" s="22"/>
      <c r="H53" s="14">
        <f t="shared" si="11"/>
        <v>0</v>
      </c>
    </row>
    <row r="54" spans="1:9" ht="21" customHeight="1" x14ac:dyDescent="0.2">
      <c r="A54" s="76" t="s">
        <v>32</v>
      </c>
      <c r="B54" s="54"/>
      <c r="C54" s="54"/>
      <c r="D54" s="55"/>
      <c r="E54" s="14" t="s">
        <v>30</v>
      </c>
      <c r="F54" s="20"/>
      <c r="G54" s="22"/>
      <c r="H54" s="14">
        <f t="shared" si="11"/>
        <v>0</v>
      </c>
    </row>
    <row r="55" spans="1:9" ht="35.25" customHeight="1" x14ac:dyDescent="0.2">
      <c r="A55" s="51" t="s">
        <v>71</v>
      </c>
      <c r="B55" s="54"/>
      <c r="C55" s="54"/>
      <c r="D55" s="55"/>
      <c r="E55" s="14" t="s">
        <v>30</v>
      </c>
      <c r="F55" s="20"/>
      <c r="G55" s="22"/>
      <c r="H55" s="14">
        <f t="shared" si="11"/>
        <v>0</v>
      </c>
    </row>
    <row r="56" spans="1:9" ht="21" customHeight="1" x14ac:dyDescent="0.2">
      <c r="A56" s="76" t="s">
        <v>33</v>
      </c>
      <c r="B56" s="54"/>
      <c r="C56" s="54"/>
      <c r="D56" s="55"/>
      <c r="E56" s="14" t="s">
        <v>30</v>
      </c>
      <c r="F56" s="20"/>
      <c r="G56" s="22"/>
      <c r="H56" s="14">
        <f t="shared" si="11"/>
        <v>0</v>
      </c>
    </row>
    <row r="57" spans="1:9" ht="15" x14ac:dyDescent="0.2">
      <c r="A57" s="77" t="s">
        <v>34</v>
      </c>
      <c r="B57" s="78"/>
      <c r="C57" s="78"/>
      <c r="D57" s="78"/>
      <c r="E57" s="78"/>
      <c r="F57" s="78"/>
      <c r="G57" s="79"/>
      <c r="H57" s="11">
        <f>SUM(H52:H56)</f>
        <v>0</v>
      </c>
    </row>
    <row r="58" spans="1:9" ht="15" x14ac:dyDescent="0.2">
      <c r="A58" s="67"/>
      <c r="B58" s="68"/>
      <c r="C58" s="68"/>
      <c r="D58" s="68"/>
      <c r="E58" s="68"/>
      <c r="F58" s="68"/>
      <c r="G58" s="68"/>
      <c r="H58" s="69"/>
    </row>
    <row r="59" spans="1:9" ht="15" x14ac:dyDescent="0.2">
      <c r="A59" s="70" t="s">
        <v>35</v>
      </c>
      <c r="B59" s="71"/>
      <c r="C59" s="71"/>
      <c r="D59" s="71"/>
      <c r="E59" s="71"/>
      <c r="F59" s="71"/>
      <c r="G59" s="72"/>
      <c r="H59" s="11">
        <f>H47+H57</f>
        <v>0</v>
      </c>
    </row>
    <row r="60" spans="1:9" ht="15" x14ac:dyDescent="0.2">
      <c r="A60" s="70" t="s">
        <v>36</v>
      </c>
      <c r="B60" s="71"/>
      <c r="C60" s="71"/>
      <c r="D60" s="71"/>
      <c r="E60" s="71"/>
      <c r="F60" s="71"/>
      <c r="G60" s="72"/>
      <c r="H60" s="11">
        <f>H59*0.19</f>
        <v>0</v>
      </c>
    </row>
    <row r="61" spans="1:9" ht="15" x14ac:dyDescent="0.2">
      <c r="A61" s="70" t="s">
        <v>37</v>
      </c>
      <c r="B61" s="71"/>
      <c r="C61" s="71"/>
      <c r="D61" s="71"/>
      <c r="E61" s="71"/>
      <c r="F61" s="71"/>
      <c r="G61" s="72"/>
      <c r="H61" s="11">
        <f>SUM(H59:H60)</f>
        <v>0</v>
      </c>
      <c r="I61" s="26" t="s">
        <v>38</v>
      </c>
    </row>
    <row r="62" spans="1:9" x14ac:dyDescent="0.2">
      <c r="A62" s="5"/>
      <c r="B62" s="6"/>
      <c r="C62" s="27"/>
      <c r="D62" s="27"/>
      <c r="E62" s="28"/>
      <c r="F62" s="27"/>
      <c r="G62" s="28"/>
      <c r="H62" s="28"/>
      <c r="I62" s="29"/>
    </row>
    <row r="63" spans="1:9" ht="16.5" x14ac:dyDescent="0.2">
      <c r="A63" s="5"/>
      <c r="B63" s="6"/>
      <c r="C63" s="27"/>
      <c r="D63" s="27"/>
      <c r="E63" s="28"/>
      <c r="F63" s="27"/>
      <c r="G63" s="28"/>
      <c r="H63" s="36"/>
      <c r="I63" s="29"/>
    </row>
    <row r="64" spans="1:9" ht="15.75" x14ac:dyDescent="0.2">
      <c r="A64" s="1"/>
      <c r="B64" s="27"/>
      <c r="C64" s="28"/>
      <c r="D64" s="28"/>
      <c r="E64" s="27"/>
      <c r="F64" s="28"/>
      <c r="G64" s="28"/>
      <c r="H64" s="28"/>
      <c r="I64" s="29"/>
    </row>
    <row r="65" spans="1:9" ht="15.75" x14ac:dyDescent="0.2">
      <c r="A65" s="1"/>
      <c r="B65" s="27"/>
      <c r="C65" s="28"/>
      <c r="D65" s="28"/>
      <c r="E65" s="27"/>
      <c r="F65" s="28"/>
      <c r="G65" s="28"/>
      <c r="H65" s="28"/>
      <c r="I65" s="29"/>
    </row>
    <row r="66" spans="1:9" x14ac:dyDescent="0.2">
      <c r="A66" s="9"/>
      <c r="B66" s="27"/>
      <c r="C66" s="28"/>
      <c r="D66" s="28"/>
      <c r="E66" s="27"/>
      <c r="F66" s="28"/>
      <c r="G66" s="28"/>
      <c r="H66" s="28"/>
      <c r="I66" s="29"/>
    </row>
    <row r="67" spans="1:9" x14ac:dyDescent="0.2">
      <c r="A67" s="9"/>
      <c r="B67" s="27"/>
      <c r="C67" s="28"/>
      <c r="D67" s="28"/>
      <c r="E67" s="27"/>
      <c r="F67" s="28"/>
      <c r="G67" s="28"/>
      <c r="H67" s="28"/>
      <c r="I67" s="29"/>
    </row>
    <row r="68" spans="1:9" x14ac:dyDescent="0.2">
      <c r="A68" s="30"/>
      <c r="B68" s="28"/>
      <c r="C68" s="27"/>
      <c r="D68" s="27"/>
      <c r="E68" s="28"/>
      <c r="F68" s="27"/>
      <c r="G68" s="28"/>
      <c r="H68" s="28"/>
      <c r="I68" s="29"/>
    </row>
  </sheetData>
  <mergeCells count="26">
    <mergeCell ref="A61:G61"/>
    <mergeCell ref="A60:G60"/>
    <mergeCell ref="A59:G59"/>
    <mergeCell ref="A58:H58"/>
    <mergeCell ref="A57:G57"/>
    <mergeCell ref="A49:H49"/>
    <mergeCell ref="A47:G47"/>
    <mergeCell ref="A53:D53"/>
    <mergeCell ref="A50:D51"/>
    <mergeCell ref="A56:D56"/>
    <mergeCell ref="A54:D54"/>
    <mergeCell ref="A55:D55"/>
    <mergeCell ref="A52:D52"/>
    <mergeCell ref="A1:H1"/>
    <mergeCell ref="A3:H3"/>
    <mergeCell ref="A5:H5"/>
    <mergeCell ref="E10:E11"/>
    <mergeCell ref="C10:C11"/>
    <mergeCell ref="F10:F11"/>
    <mergeCell ref="A8:H8"/>
    <mergeCell ref="H10:H11"/>
    <mergeCell ref="G10:G11"/>
    <mergeCell ref="D10:D11"/>
    <mergeCell ref="A10:A11"/>
    <mergeCell ref="B10:B11"/>
    <mergeCell ref="A7:H7"/>
  </mergeCells>
  <phoneticPr fontId="0" type="noConversion"/>
  <pageMargins left="0.39370078740157483" right="0.19685039370078741" top="0.39370078740157483" bottom="0.39370078740157483" header="0" footer="0"/>
  <pageSetup scale="50" orientation="portrait" horizontalDpi="4294967294" verticalDpi="4294967294" r:id="rId1"/>
  <headerFooter alignWithMargins="0"/>
  <rowBreaks count="1" manualBreakCount="1">
    <brk id="68" max="16383" man="1"/>
  </rowBreaks>
  <colBreaks count="1" manualBreakCount="1">
    <brk id="8"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1B910E-5C43-47F0-A72C-517D0137B52C}">
  <dimension ref="A1:P68"/>
  <sheetViews>
    <sheetView showGridLines="0" tabSelected="1" zoomScale="70" zoomScaleNormal="70" zoomScaleSheetLayoutView="100" workbookViewId="0">
      <selection activeCell="F16" sqref="F16"/>
    </sheetView>
  </sheetViews>
  <sheetFormatPr baseColWidth="10" defaultColWidth="12" defaultRowHeight="12.75" x14ac:dyDescent="0.2"/>
  <cols>
    <col min="1" max="1" width="77.1640625" style="2" customWidth="1"/>
    <col min="2" max="2" width="22.83203125" style="8" customWidth="1"/>
    <col min="3" max="4" width="22.83203125" style="7" customWidth="1"/>
    <col min="5" max="5" width="22.83203125" style="8" customWidth="1"/>
    <col min="6" max="6" width="22.83203125" style="7" customWidth="1"/>
    <col min="7" max="8" width="22.83203125" style="8" customWidth="1"/>
    <col min="9" max="9" width="2.83203125" style="2" customWidth="1"/>
    <col min="10" max="16" width="22.83203125" style="2" customWidth="1"/>
    <col min="17" max="16384" width="12" style="2"/>
  </cols>
  <sheetData>
    <row r="1" spans="1:16" s="32" customFormat="1" ht="29.25" customHeight="1" x14ac:dyDescent="0.2">
      <c r="A1" s="61" t="s">
        <v>39</v>
      </c>
      <c r="B1" s="62"/>
      <c r="C1" s="62"/>
      <c r="D1" s="62"/>
      <c r="E1" s="62"/>
      <c r="F1" s="62"/>
      <c r="G1" s="62"/>
      <c r="H1" s="62"/>
      <c r="I1" s="62"/>
      <c r="J1" s="62"/>
      <c r="K1" s="62"/>
      <c r="L1" s="62"/>
      <c r="M1" s="62"/>
      <c r="N1" s="62"/>
      <c r="O1" s="62"/>
      <c r="P1" s="62"/>
    </row>
    <row r="2" spans="1:16" s="32" customFormat="1" ht="8.25" customHeight="1" x14ac:dyDescent="0.2">
      <c r="B2" s="33"/>
      <c r="C2" s="33"/>
      <c r="D2" s="33"/>
      <c r="E2" s="33"/>
      <c r="F2" s="34"/>
      <c r="G2" s="31"/>
    </row>
    <row r="3" spans="1:16" s="32" customFormat="1" ht="27" customHeight="1" x14ac:dyDescent="0.2">
      <c r="A3" s="59" t="s">
        <v>40</v>
      </c>
      <c r="B3" s="60"/>
      <c r="C3" s="60"/>
      <c r="D3" s="60"/>
      <c r="E3" s="60"/>
      <c r="F3" s="60"/>
      <c r="G3" s="60"/>
      <c r="H3" s="60"/>
      <c r="I3" s="60"/>
      <c r="J3" s="60"/>
      <c r="K3" s="60"/>
      <c r="L3" s="60"/>
      <c r="M3" s="60"/>
      <c r="N3" s="60"/>
      <c r="O3" s="60"/>
      <c r="P3" s="60"/>
    </row>
    <row r="4" spans="1:16" s="32" customFormat="1" ht="7.5" customHeight="1" thickBot="1" x14ac:dyDescent="0.25">
      <c r="B4" s="35"/>
      <c r="C4" s="35"/>
      <c r="D4" s="35"/>
      <c r="E4" s="35"/>
      <c r="F4" s="35"/>
      <c r="G4" s="31"/>
    </row>
    <row r="5" spans="1:16" s="32" customFormat="1" ht="62.25" customHeight="1" thickBot="1" x14ac:dyDescent="0.25">
      <c r="A5" s="56" t="s">
        <v>72</v>
      </c>
      <c r="B5" s="57"/>
      <c r="C5" s="57"/>
      <c r="D5" s="57"/>
      <c r="E5" s="57"/>
      <c r="F5" s="57"/>
      <c r="G5" s="57"/>
      <c r="H5" s="57"/>
      <c r="I5" s="57"/>
      <c r="J5" s="57"/>
      <c r="K5" s="57"/>
      <c r="L5" s="57"/>
      <c r="M5" s="57"/>
      <c r="N5" s="57"/>
      <c r="O5" s="57"/>
      <c r="P5" s="58"/>
    </row>
    <row r="6" spans="1:16" ht="6.75" customHeight="1" thickBot="1" x14ac:dyDescent="0.25">
      <c r="A6" s="44"/>
    </row>
    <row r="7" spans="1:16" ht="138" customHeight="1" thickBot="1" x14ac:dyDescent="0.25">
      <c r="A7" s="56" t="s">
        <v>90</v>
      </c>
      <c r="B7" s="57"/>
      <c r="C7" s="57"/>
      <c r="D7" s="57"/>
      <c r="E7" s="57"/>
      <c r="F7" s="57"/>
      <c r="G7" s="57"/>
      <c r="H7" s="57"/>
      <c r="I7" s="57"/>
      <c r="J7" s="57"/>
      <c r="K7" s="57"/>
      <c r="L7" s="57"/>
      <c r="M7" s="57"/>
      <c r="N7" s="57"/>
      <c r="O7" s="57"/>
      <c r="P7" s="58"/>
    </row>
    <row r="8" spans="1:16" ht="27.75" customHeight="1" thickBot="1" x14ac:dyDescent="0.25">
      <c r="A8" s="46"/>
      <c r="B8" s="73" t="s">
        <v>73</v>
      </c>
      <c r="C8" s="74"/>
      <c r="D8" s="74"/>
      <c r="E8" s="74"/>
      <c r="F8" s="74"/>
      <c r="G8" s="74"/>
      <c r="H8" s="75"/>
      <c r="J8" s="73" t="s">
        <v>87</v>
      </c>
      <c r="K8" s="74"/>
      <c r="L8" s="74"/>
      <c r="M8" s="74"/>
      <c r="N8" s="74"/>
      <c r="O8" s="74"/>
      <c r="P8" s="75"/>
    </row>
    <row r="9" spans="1:16" ht="21" thickBot="1" x14ac:dyDescent="0.25">
      <c r="A9" s="48" t="s">
        <v>96</v>
      </c>
      <c r="B9" s="49"/>
      <c r="C9" s="49"/>
      <c r="D9" s="49"/>
      <c r="E9" s="49"/>
      <c r="F9" s="49"/>
      <c r="G9" s="49"/>
      <c r="H9" s="49"/>
      <c r="I9" s="49"/>
      <c r="J9" s="49"/>
      <c r="K9" s="49"/>
      <c r="L9" s="49"/>
      <c r="M9" s="49"/>
      <c r="N9" s="49"/>
      <c r="O9" s="49"/>
      <c r="P9" s="50"/>
    </row>
    <row r="10" spans="1:16" s="3" customFormat="1" ht="21.75" customHeight="1" x14ac:dyDescent="0.2">
      <c r="A10" s="19" t="s">
        <v>0</v>
      </c>
      <c r="B10" s="47" t="s">
        <v>1</v>
      </c>
      <c r="C10" s="47" t="s">
        <v>2</v>
      </c>
      <c r="D10" s="47" t="s">
        <v>3</v>
      </c>
      <c r="E10" s="47" t="s">
        <v>4</v>
      </c>
      <c r="F10" s="47" t="s">
        <v>5</v>
      </c>
      <c r="G10" s="47" t="s">
        <v>6</v>
      </c>
      <c r="H10" s="47" t="s">
        <v>7</v>
      </c>
      <c r="J10" s="47" t="s">
        <v>74</v>
      </c>
      <c r="K10" s="47" t="s">
        <v>75</v>
      </c>
      <c r="L10" s="47" t="s">
        <v>76</v>
      </c>
      <c r="M10" s="47" t="s">
        <v>77</v>
      </c>
      <c r="N10" s="47" t="s">
        <v>78</v>
      </c>
      <c r="O10" s="47" t="s">
        <v>79</v>
      </c>
      <c r="P10" s="47" t="s">
        <v>80</v>
      </c>
    </row>
    <row r="11" spans="1:16" s="3" customFormat="1" ht="21.75" customHeight="1" x14ac:dyDescent="0.2">
      <c r="A11" s="86" t="s">
        <v>67</v>
      </c>
      <c r="B11" s="63" t="s">
        <v>8</v>
      </c>
      <c r="C11" s="63" t="s">
        <v>9</v>
      </c>
      <c r="D11" s="64" t="s">
        <v>10</v>
      </c>
      <c r="E11" s="63" t="s">
        <v>11</v>
      </c>
      <c r="F11" s="63" t="s">
        <v>12</v>
      </c>
      <c r="G11" s="63" t="s">
        <v>13</v>
      </c>
      <c r="H11" s="63" t="s">
        <v>14</v>
      </c>
      <c r="J11" s="63" t="s">
        <v>8</v>
      </c>
      <c r="K11" s="63" t="s">
        <v>9</v>
      </c>
      <c r="L11" s="64" t="s">
        <v>10</v>
      </c>
      <c r="M11" s="63" t="s">
        <v>11</v>
      </c>
      <c r="N11" s="63" t="s">
        <v>12</v>
      </c>
      <c r="O11" s="63" t="s">
        <v>13</v>
      </c>
      <c r="P11" s="63" t="s">
        <v>14</v>
      </c>
    </row>
    <row r="12" spans="1:16" s="4" customFormat="1" ht="21.75" customHeight="1" x14ac:dyDescent="0.2">
      <c r="A12" s="86"/>
      <c r="B12" s="63"/>
      <c r="C12" s="63"/>
      <c r="D12" s="65"/>
      <c r="E12" s="63"/>
      <c r="F12" s="63"/>
      <c r="G12" s="66"/>
      <c r="H12" s="63"/>
      <c r="J12" s="63"/>
      <c r="K12" s="63"/>
      <c r="L12" s="65"/>
      <c r="M12" s="63"/>
      <c r="N12" s="63"/>
      <c r="O12" s="66"/>
      <c r="P12" s="63"/>
    </row>
    <row r="13" spans="1:16" s="4" customFormat="1" ht="21.75" customHeight="1" x14ac:dyDescent="0.2">
      <c r="A13" s="12" t="s">
        <v>69</v>
      </c>
      <c r="B13" s="39"/>
      <c r="C13" s="23">
        <v>1</v>
      </c>
      <c r="D13" s="14">
        <v>1</v>
      </c>
      <c r="E13" s="14"/>
      <c r="F13" s="14">
        <f t="shared" ref="F13" si="0">B13*C13*D13*E13</f>
        <v>0</v>
      </c>
      <c r="G13" s="14">
        <v>9</v>
      </c>
      <c r="H13" s="14">
        <f t="shared" ref="H13" si="1">F13*G13</f>
        <v>0</v>
      </c>
      <c r="J13" s="39"/>
      <c r="K13" s="23">
        <v>1</v>
      </c>
      <c r="L13" s="14">
        <v>1</v>
      </c>
      <c r="M13" s="14"/>
      <c r="N13" s="14">
        <f t="shared" ref="N13" si="2">J13*K13*L13*M13</f>
        <v>0</v>
      </c>
      <c r="O13" s="14">
        <v>13</v>
      </c>
      <c r="P13" s="14">
        <f t="shared" ref="P13" si="3">N13*O13</f>
        <v>0</v>
      </c>
    </row>
    <row r="14" spans="1:16" s="4" customFormat="1" ht="20.25" customHeight="1" x14ac:dyDescent="0.2">
      <c r="A14" s="24" t="s">
        <v>15</v>
      </c>
      <c r="B14" s="13"/>
      <c r="C14" s="23">
        <v>1</v>
      </c>
      <c r="D14" s="14">
        <v>1</v>
      </c>
      <c r="E14" s="14"/>
      <c r="F14" s="14">
        <f>B14*C14*D14*E14</f>
        <v>0</v>
      </c>
      <c r="G14" s="14">
        <v>10</v>
      </c>
      <c r="H14" s="14">
        <f>F14*G14</f>
        <v>0</v>
      </c>
      <c r="J14" s="13"/>
      <c r="K14" s="23">
        <v>1</v>
      </c>
      <c r="L14" s="14">
        <v>1</v>
      </c>
      <c r="M14" s="14"/>
      <c r="N14" s="14">
        <f>J14*K14*L14*M14</f>
        <v>0</v>
      </c>
      <c r="O14" s="14">
        <v>14</v>
      </c>
      <c r="P14" s="14">
        <f>N14*O14</f>
        <v>0</v>
      </c>
    </row>
    <row r="15" spans="1:16" s="4" customFormat="1" ht="20.25" customHeight="1" x14ac:dyDescent="0.2">
      <c r="A15" s="24" t="s">
        <v>16</v>
      </c>
      <c r="B15" s="13"/>
      <c r="C15" s="23">
        <v>1</v>
      </c>
      <c r="D15" s="14">
        <v>1</v>
      </c>
      <c r="E15" s="14"/>
      <c r="F15" s="14">
        <f t="shared" ref="F15" si="4">B15*C15*D15*E15</f>
        <v>0</v>
      </c>
      <c r="G15" s="14">
        <v>9</v>
      </c>
      <c r="H15" s="14">
        <f t="shared" ref="H15:H46" si="5">F15*G15</f>
        <v>0</v>
      </c>
      <c r="J15" s="13"/>
      <c r="K15" s="23">
        <v>1</v>
      </c>
      <c r="L15" s="14">
        <v>1</v>
      </c>
      <c r="M15" s="14"/>
      <c r="N15" s="14">
        <f t="shared" ref="N15" si="6">J15*K15*L15*M15</f>
        <v>0</v>
      </c>
      <c r="O15" s="14">
        <v>13</v>
      </c>
      <c r="P15" s="14">
        <f t="shared" ref="P15" si="7">N15*O15</f>
        <v>0</v>
      </c>
    </row>
    <row r="16" spans="1:16" s="4" customFormat="1" ht="17.25" x14ac:dyDescent="0.2">
      <c r="A16" s="12" t="s">
        <v>268</v>
      </c>
      <c r="B16" s="13"/>
      <c r="C16" s="23">
        <v>0.5</v>
      </c>
      <c r="D16" s="14">
        <v>1</v>
      </c>
      <c r="E16" s="14"/>
      <c r="F16" s="14">
        <f>B16*C16*D16*E16</f>
        <v>0</v>
      </c>
      <c r="G16" s="14">
        <v>4</v>
      </c>
      <c r="H16" s="14">
        <f>F16*G16</f>
        <v>0</v>
      </c>
      <c r="J16" s="13"/>
      <c r="K16" s="23">
        <v>0.5</v>
      </c>
      <c r="L16" s="14">
        <v>1</v>
      </c>
      <c r="M16" s="14"/>
      <c r="N16" s="14">
        <f>J16*K16*L16*M16</f>
        <v>0</v>
      </c>
      <c r="O16" s="14">
        <v>6</v>
      </c>
      <c r="P16" s="14">
        <f>N16*O16</f>
        <v>0</v>
      </c>
    </row>
    <row r="17" spans="1:16" s="4" customFormat="1" ht="21.75" customHeight="1" x14ac:dyDescent="0.2">
      <c r="A17" s="12" t="s">
        <v>62</v>
      </c>
      <c r="B17" s="13"/>
      <c r="C17" s="23">
        <v>1</v>
      </c>
      <c r="D17" s="14">
        <v>1</v>
      </c>
      <c r="E17" s="14"/>
      <c r="F17" s="14">
        <f>B17*C17*D17*E17</f>
        <v>0</v>
      </c>
      <c r="G17" s="14">
        <v>9</v>
      </c>
      <c r="H17" s="14">
        <f>F17*G17</f>
        <v>0</v>
      </c>
      <c r="J17" s="13"/>
      <c r="K17" s="23">
        <v>1</v>
      </c>
      <c r="L17" s="14">
        <v>1</v>
      </c>
      <c r="M17" s="14"/>
      <c r="N17" s="14">
        <f>J17*K17*L17*M17</f>
        <v>0</v>
      </c>
      <c r="O17" s="14">
        <v>13</v>
      </c>
      <c r="P17" s="14">
        <f>N17*O17</f>
        <v>0</v>
      </c>
    </row>
    <row r="18" spans="1:16" s="4" customFormat="1" ht="21" customHeight="1" x14ac:dyDescent="0.2">
      <c r="A18" s="12" t="s">
        <v>41</v>
      </c>
      <c r="B18" s="13"/>
      <c r="C18" s="23">
        <v>1</v>
      </c>
      <c r="D18" s="14">
        <v>1</v>
      </c>
      <c r="E18" s="14"/>
      <c r="F18" s="14">
        <f t="shared" ref="F18:F43" si="8">B18*C18*D18*E18</f>
        <v>0</v>
      </c>
      <c r="G18" s="14">
        <v>9</v>
      </c>
      <c r="H18" s="14">
        <f t="shared" ref="H18" si="9">F18*G18</f>
        <v>0</v>
      </c>
      <c r="J18" s="13"/>
      <c r="K18" s="23">
        <v>1</v>
      </c>
      <c r="L18" s="14">
        <v>1</v>
      </c>
      <c r="M18" s="14"/>
      <c r="N18" s="14">
        <f t="shared" ref="N18:N43" si="10">J18*K18*L18*M18</f>
        <v>0</v>
      </c>
      <c r="O18" s="14">
        <v>13</v>
      </c>
      <c r="P18" s="14">
        <f t="shared" ref="P18" si="11">N18*O18</f>
        <v>0</v>
      </c>
    </row>
    <row r="19" spans="1:16" s="4" customFormat="1" ht="23.25" customHeight="1" x14ac:dyDescent="0.2">
      <c r="A19" s="12" t="s">
        <v>63</v>
      </c>
      <c r="B19" s="13"/>
      <c r="C19" s="23">
        <v>1</v>
      </c>
      <c r="D19" s="14">
        <v>1</v>
      </c>
      <c r="E19" s="14"/>
      <c r="F19" s="14">
        <f t="shared" si="8"/>
        <v>0</v>
      </c>
      <c r="G19" s="14">
        <v>9</v>
      </c>
      <c r="H19" s="14">
        <f>F19*G19</f>
        <v>0</v>
      </c>
      <c r="J19" s="13"/>
      <c r="K19" s="23">
        <v>1</v>
      </c>
      <c r="L19" s="14">
        <v>1</v>
      </c>
      <c r="M19" s="14"/>
      <c r="N19" s="14">
        <f t="shared" si="10"/>
        <v>0</v>
      </c>
      <c r="O19" s="14">
        <v>13</v>
      </c>
      <c r="P19" s="14">
        <f>N19*O19</f>
        <v>0</v>
      </c>
    </row>
    <row r="20" spans="1:16" s="4" customFormat="1" ht="34.5" x14ac:dyDescent="0.2">
      <c r="A20" s="12" t="s">
        <v>42</v>
      </c>
      <c r="B20" s="13"/>
      <c r="C20" s="23">
        <v>0.75</v>
      </c>
      <c r="D20" s="14">
        <v>1</v>
      </c>
      <c r="E20" s="14"/>
      <c r="F20" s="14">
        <f t="shared" si="8"/>
        <v>0</v>
      </c>
      <c r="G20" s="14">
        <v>6</v>
      </c>
      <c r="H20" s="14">
        <f>F20*G20</f>
        <v>0</v>
      </c>
      <c r="J20" s="13"/>
      <c r="K20" s="23">
        <v>0.75</v>
      </c>
      <c r="L20" s="14">
        <v>1</v>
      </c>
      <c r="M20" s="14"/>
      <c r="N20" s="14">
        <f t="shared" si="10"/>
        <v>0</v>
      </c>
      <c r="O20" s="14">
        <v>8</v>
      </c>
      <c r="P20" s="14">
        <f>N20*O20</f>
        <v>0</v>
      </c>
    </row>
    <row r="21" spans="1:16" s="4" customFormat="1" ht="34.5" x14ac:dyDescent="0.2">
      <c r="A21" s="12" t="s">
        <v>43</v>
      </c>
      <c r="B21" s="13"/>
      <c r="C21" s="23">
        <v>1</v>
      </c>
      <c r="D21" s="14">
        <v>1</v>
      </c>
      <c r="E21" s="14"/>
      <c r="F21" s="14">
        <f t="shared" si="8"/>
        <v>0</v>
      </c>
      <c r="G21" s="14">
        <v>9</v>
      </c>
      <c r="H21" s="14">
        <f t="shared" ref="H21:H43" si="12">F21*G21</f>
        <v>0</v>
      </c>
      <c r="J21" s="13"/>
      <c r="K21" s="23">
        <v>1</v>
      </c>
      <c r="L21" s="14">
        <v>1</v>
      </c>
      <c r="M21" s="14"/>
      <c r="N21" s="14">
        <f t="shared" si="10"/>
        <v>0</v>
      </c>
      <c r="O21" s="14">
        <v>13</v>
      </c>
      <c r="P21" s="14">
        <f t="shared" ref="P21:P43" si="13">N21*O21</f>
        <v>0</v>
      </c>
    </row>
    <row r="22" spans="1:16" s="4" customFormat="1" ht="37.5" customHeight="1" x14ac:dyDescent="0.2">
      <c r="A22" s="12" t="s">
        <v>44</v>
      </c>
      <c r="B22" s="13"/>
      <c r="C22" s="23">
        <v>1</v>
      </c>
      <c r="D22" s="14">
        <v>1</v>
      </c>
      <c r="E22" s="14"/>
      <c r="F22" s="14">
        <f t="shared" si="8"/>
        <v>0</v>
      </c>
      <c r="G22" s="14">
        <v>9</v>
      </c>
      <c r="H22" s="14">
        <f t="shared" si="12"/>
        <v>0</v>
      </c>
      <c r="J22" s="13"/>
      <c r="K22" s="23">
        <v>1</v>
      </c>
      <c r="L22" s="14">
        <v>1</v>
      </c>
      <c r="M22" s="14"/>
      <c r="N22" s="14">
        <f t="shared" si="10"/>
        <v>0</v>
      </c>
      <c r="O22" s="14">
        <v>13</v>
      </c>
      <c r="P22" s="14">
        <f t="shared" si="13"/>
        <v>0</v>
      </c>
    </row>
    <row r="23" spans="1:16" s="4" customFormat="1" ht="39" customHeight="1" x14ac:dyDescent="0.2">
      <c r="A23" s="12" t="s">
        <v>45</v>
      </c>
      <c r="B23" s="13"/>
      <c r="C23" s="23">
        <v>1</v>
      </c>
      <c r="D23" s="14">
        <v>1</v>
      </c>
      <c r="E23" s="14"/>
      <c r="F23" s="14">
        <f t="shared" si="8"/>
        <v>0</v>
      </c>
      <c r="G23" s="14">
        <v>6</v>
      </c>
      <c r="H23" s="14">
        <f t="shared" si="12"/>
        <v>0</v>
      </c>
      <c r="J23" s="13"/>
      <c r="K23" s="23">
        <v>1</v>
      </c>
      <c r="L23" s="14">
        <v>1</v>
      </c>
      <c r="M23" s="14"/>
      <c r="N23" s="14">
        <f t="shared" si="10"/>
        <v>0</v>
      </c>
      <c r="O23" s="14">
        <v>8</v>
      </c>
      <c r="P23" s="14">
        <f t="shared" si="13"/>
        <v>0</v>
      </c>
    </row>
    <row r="24" spans="1:16" s="4" customFormat="1" ht="22.5" customHeight="1" x14ac:dyDescent="0.2">
      <c r="A24" s="12" t="s">
        <v>60</v>
      </c>
      <c r="B24" s="13"/>
      <c r="C24" s="23">
        <v>0.5</v>
      </c>
      <c r="D24" s="14">
        <v>1</v>
      </c>
      <c r="E24" s="14"/>
      <c r="F24" s="14">
        <f t="shared" si="8"/>
        <v>0</v>
      </c>
      <c r="G24" s="14">
        <v>6</v>
      </c>
      <c r="H24" s="14">
        <f t="shared" si="12"/>
        <v>0</v>
      </c>
      <c r="J24" s="13"/>
      <c r="K24" s="23">
        <v>0.5</v>
      </c>
      <c r="L24" s="14">
        <v>1</v>
      </c>
      <c r="M24" s="14"/>
      <c r="N24" s="14">
        <f t="shared" si="10"/>
        <v>0</v>
      </c>
      <c r="O24" s="14">
        <v>8</v>
      </c>
      <c r="P24" s="14">
        <f t="shared" si="13"/>
        <v>0</v>
      </c>
    </row>
    <row r="25" spans="1:16" s="4" customFormat="1" ht="34.5" x14ac:dyDescent="0.2">
      <c r="A25" s="12" t="s">
        <v>269</v>
      </c>
      <c r="B25" s="13"/>
      <c r="C25" s="23">
        <v>0.5</v>
      </c>
      <c r="D25" s="14">
        <v>1</v>
      </c>
      <c r="E25" s="14"/>
      <c r="F25" s="14">
        <f t="shared" si="8"/>
        <v>0</v>
      </c>
      <c r="G25" s="14">
        <v>4</v>
      </c>
      <c r="H25" s="14">
        <f t="shared" si="12"/>
        <v>0</v>
      </c>
      <c r="J25" s="13"/>
      <c r="K25" s="23">
        <v>0.5</v>
      </c>
      <c r="L25" s="14">
        <v>1</v>
      </c>
      <c r="M25" s="14"/>
      <c r="N25" s="14">
        <f t="shared" si="10"/>
        <v>0</v>
      </c>
      <c r="O25" s="14">
        <v>6</v>
      </c>
      <c r="P25" s="14">
        <f t="shared" si="13"/>
        <v>0</v>
      </c>
    </row>
    <row r="26" spans="1:16" s="4" customFormat="1" ht="25.5" customHeight="1" x14ac:dyDescent="0.2">
      <c r="A26" s="12" t="s">
        <v>64</v>
      </c>
      <c r="B26" s="13"/>
      <c r="C26" s="23">
        <v>0.5</v>
      </c>
      <c r="D26" s="14">
        <v>1</v>
      </c>
      <c r="E26" s="14"/>
      <c r="F26" s="14">
        <f t="shared" si="8"/>
        <v>0</v>
      </c>
      <c r="G26" s="14">
        <v>4</v>
      </c>
      <c r="H26" s="14">
        <f t="shared" si="12"/>
        <v>0</v>
      </c>
      <c r="J26" s="13"/>
      <c r="K26" s="23">
        <v>0.5</v>
      </c>
      <c r="L26" s="14">
        <v>1</v>
      </c>
      <c r="M26" s="14"/>
      <c r="N26" s="14">
        <f t="shared" si="10"/>
        <v>0</v>
      </c>
      <c r="O26" s="14">
        <v>6</v>
      </c>
      <c r="P26" s="14">
        <f t="shared" si="13"/>
        <v>0</v>
      </c>
    </row>
    <row r="27" spans="1:16" s="4" customFormat="1" ht="34.5" x14ac:dyDescent="0.2">
      <c r="A27" s="12" t="s">
        <v>270</v>
      </c>
      <c r="B27" s="13"/>
      <c r="C27" s="23">
        <v>0.5</v>
      </c>
      <c r="D27" s="14">
        <v>1</v>
      </c>
      <c r="E27" s="14"/>
      <c r="F27" s="14">
        <f t="shared" si="8"/>
        <v>0</v>
      </c>
      <c r="G27" s="14">
        <v>4</v>
      </c>
      <c r="H27" s="14">
        <f t="shared" si="12"/>
        <v>0</v>
      </c>
      <c r="J27" s="13"/>
      <c r="K27" s="23">
        <v>0.5</v>
      </c>
      <c r="L27" s="14">
        <v>1</v>
      </c>
      <c r="M27" s="14"/>
      <c r="N27" s="14">
        <f t="shared" si="10"/>
        <v>0</v>
      </c>
      <c r="O27" s="14">
        <v>6</v>
      </c>
      <c r="P27" s="14">
        <f t="shared" si="13"/>
        <v>0</v>
      </c>
    </row>
    <row r="28" spans="1:16" s="4" customFormat="1" ht="21" customHeight="1" x14ac:dyDescent="0.2">
      <c r="A28" s="12" t="s">
        <v>46</v>
      </c>
      <c r="B28" s="13"/>
      <c r="C28" s="23">
        <v>0.5</v>
      </c>
      <c r="D28" s="14">
        <v>1</v>
      </c>
      <c r="E28" s="14"/>
      <c r="F28" s="14">
        <f t="shared" si="8"/>
        <v>0</v>
      </c>
      <c r="G28" s="14">
        <v>4</v>
      </c>
      <c r="H28" s="14">
        <f t="shared" si="12"/>
        <v>0</v>
      </c>
      <c r="J28" s="13"/>
      <c r="K28" s="23">
        <v>0.5</v>
      </c>
      <c r="L28" s="14">
        <v>1</v>
      </c>
      <c r="M28" s="14"/>
      <c r="N28" s="14">
        <f t="shared" si="10"/>
        <v>0</v>
      </c>
      <c r="O28" s="14">
        <v>6</v>
      </c>
      <c r="P28" s="14">
        <f t="shared" si="13"/>
        <v>0</v>
      </c>
    </row>
    <row r="29" spans="1:16" s="4" customFormat="1" ht="21" customHeight="1" x14ac:dyDescent="0.2">
      <c r="A29" s="12" t="s">
        <v>47</v>
      </c>
      <c r="B29" s="13"/>
      <c r="C29" s="23">
        <v>0.5</v>
      </c>
      <c r="D29" s="14">
        <v>1</v>
      </c>
      <c r="E29" s="14"/>
      <c r="F29" s="14">
        <f t="shared" si="8"/>
        <v>0</v>
      </c>
      <c r="G29" s="14">
        <v>4</v>
      </c>
      <c r="H29" s="14">
        <f t="shared" si="12"/>
        <v>0</v>
      </c>
      <c r="J29" s="13"/>
      <c r="K29" s="23">
        <v>0.5</v>
      </c>
      <c r="L29" s="14">
        <v>1</v>
      </c>
      <c r="M29" s="14"/>
      <c r="N29" s="14">
        <f t="shared" si="10"/>
        <v>0</v>
      </c>
      <c r="O29" s="14">
        <v>6</v>
      </c>
      <c r="P29" s="14">
        <f t="shared" si="13"/>
        <v>0</v>
      </c>
    </row>
    <row r="30" spans="1:16" s="4" customFormat="1" ht="21" customHeight="1" x14ac:dyDescent="0.2">
      <c r="A30" s="12" t="s">
        <v>48</v>
      </c>
      <c r="B30" s="13"/>
      <c r="C30" s="23">
        <v>0.5</v>
      </c>
      <c r="D30" s="14">
        <v>1</v>
      </c>
      <c r="E30" s="14"/>
      <c r="F30" s="14">
        <f t="shared" si="8"/>
        <v>0</v>
      </c>
      <c r="G30" s="14">
        <v>4</v>
      </c>
      <c r="H30" s="14">
        <f t="shared" si="12"/>
        <v>0</v>
      </c>
      <c r="J30" s="13"/>
      <c r="K30" s="23">
        <v>0.5</v>
      </c>
      <c r="L30" s="14">
        <v>1</v>
      </c>
      <c r="M30" s="14"/>
      <c r="N30" s="14">
        <f t="shared" si="10"/>
        <v>0</v>
      </c>
      <c r="O30" s="14">
        <v>6</v>
      </c>
      <c r="P30" s="14">
        <f t="shared" si="13"/>
        <v>0</v>
      </c>
    </row>
    <row r="31" spans="1:16" s="4" customFormat="1" ht="21" customHeight="1" x14ac:dyDescent="0.2">
      <c r="A31" s="12" t="s">
        <v>49</v>
      </c>
      <c r="B31" s="13"/>
      <c r="C31" s="23">
        <v>0.5</v>
      </c>
      <c r="D31" s="14">
        <v>1</v>
      </c>
      <c r="E31" s="14"/>
      <c r="F31" s="14">
        <f t="shared" si="8"/>
        <v>0</v>
      </c>
      <c r="G31" s="14">
        <v>4</v>
      </c>
      <c r="H31" s="14">
        <f t="shared" si="12"/>
        <v>0</v>
      </c>
      <c r="J31" s="13"/>
      <c r="K31" s="23">
        <v>0.5</v>
      </c>
      <c r="L31" s="14">
        <v>1</v>
      </c>
      <c r="M31" s="14"/>
      <c r="N31" s="14">
        <f t="shared" si="10"/>
        <v>0</v>
      </c>
      <c r="O31" s="14">
        <v>6</v>
      </c>
      <c r="P31" s="14">
        <f t="shared" si="13"/>
        <v>0</v>
      </c>
    </row>
    <row r="32" spans="1:16" s="4" customFormat="1" ht="35.25" customHeight="1" x14ac:dyDescent="0.2">
      <c r="A32" s="24" t="s">
        <v>50</v>
      </c>
      <c r="B32" s="13"/>
      <c r="C32" s="23">
        <v>0.5</v>
      </c>
      <c r="D32" s="14">
        <v>1</v>
      </c>
      <c r="E32" s="14"/>
      <c r="F32" s="14">
        <f t="shared" si="8"/>
        <v>0</v>
      </c>
      <c r="G32" s="14">
        <v>3</v>
      </c>
      <c r="H32" s="14">
        <f t="shared" si="12"/>
        <v>0</v>
      </c>
      <c r="J32" s="13"/>
      <c r="K32" s="23">
        <v>0.5</v>
      </c>
      <c r="L32" s="14">
        <v>1</v>
      </c>
      <c r="M32" s="14"/>
      <c r="N32" s="14">
        <f t="shared" si="10"/>
        <v>0</v>
      </c>
      <c r="O32" s="14">
        <v>4</v>
      </c>
      <c r="P32" s="14">
        <f t="shared" si="13"/>
        <v>0</v>
      </c>
    </row>
    <row r="33" spans="1:16" s="4" customFormat="1" ht="22.5" customHeight="1" x14ac:dyDescent="0.2">
      <c r="A33" s="12" t="s">
        <v>51</v>
      </c>
      <c r="B33" s="13"/>
      <c r="C33" s="23">
        <v>0.5</v>
      </c>
      <c r="D33" s="14">
        <v>1</v>
      </c>
      <c r="E33" s="14"/>
      <c r="F33" s="14">
        <f t="shared" si="8"/>
        <v>0</v>
      </c>
      <c r="G33" s="14">
        <v>4</v>
      </c>
      <c r="H33" s="14">
        <f t="shared" si="12"/>
        <v>0</v>
      </c>
      <c r="J33" s="13"/>
      <c r="K33" s="23">
        <v>0.5</v>
      </c>
      <c r="L33" s="14">
        <v>1</v>
      </c>
      <c r="M33" s="14"/>
      <c r="N33" s="14">
        <f t="shared" si="10"/>
        <v>0</v>
      </c>
      <c r="O33" s="14">
        <v>6</v>
      </c>
      <c r="P33" s="14">
        <f t="shared" si="13"/>
        <v>0</v>
      </c>
    </row>
    <row r="34" spans="1:16" s="4" customFormat="1" ht="22.5" customHeight="1" x14ac:dyDescent="0.2">
      <c r="A34" s="12" t="s">
        <v>52</v>
      </c>
      <c r="B34" s="13"/>
      <c r="C34" s="23">
        <v>0.5</v>
      </c>
      <c r="D34" s="14">
        <v>1</v>
      </c>
      <c r="E34" s="14"/>
      <c r="F34" s="14">
        <f t="shared" si="8"/>
        <v>0</v>
      </c>
      <c r="G34" s="14">
        <v>4</v>
      </c>
      <c r="H34" s="14">
        <f t="shared" si="12"/>
        <v>0</v>
      </c>
      <c r="J34" s="13"/>
      <c r="K34" s="23">
        <v>0.5</v>
      </c>
      <c r="L34" s="14">
        <v>1</v>
      </c>
      <c r="M34" s="14"/>
      <c r="N34" s="14">
        <f t="shared" si="10"/>
        <v>0</v>
      </c>
      <c r="O34" s="14">
        <v>6</v>
      </c>
      <c r="P34" s="14">
        <f t="shared" si="13"/>
        <v>0</v>
      </c>
    </row>
    <row r="35" spans="1:16" s="4" customFormat="1" ht="17.25" x14ac:dyDescent="0.2">
      <c r="A35" s="12" t="s">
        <v>53</v>
      </c>
      <c r="B35" s="13"/>
      <c r="C35" s="23">
        <v>0.5</v>
      </c>
      <c r="D35" s="14">
        <v>1</v>
      </c>
      <c r="E35" s="14"/>
      <c r="F35" s="14">
        <f t="shared" si="8"/>
        <v>0</v>
      </c>
      <c r="G35" s="14">
        <v>4</v>
      </c>
      <c r="H35" s="14">
        <f t="shared" si="12"/>
        <v>0</v>
      </c>
      <c r="J35" s="13"/>
      <c r="K35" s="23">
        <v>0.5</v>
      </c>
      <c r="L35" s="14">
        <v>1</v>
      </c>
      <c r="M35" s="14"/>
      <c r="N35" s="14">
        <f t="shared" si="10"/>
        <v>0</v>
      </c>
      <c r="O35" s="14">
        <v>6</v>
      </c>
      <c r="P35" s="14">
        <f t="shared" si="13"/>
        <v>0</v>
      </c>
    </row>
    <row r="36" spans="1:16" s="4" customFormat="1" ht="34.5" x14ac:dyDescent="0.2">
      <c r="A36" s="12" t="s">
        <v>54</v>
      </c>
      <c r="B36" s="13"/>
      <c r="C36" s="23">
        <v>0.5</v>
      </c>
      <c r="D36" s="14">
        <v>1</v>
      </c>
      <c r="E36" s="14"/>
      <c r="F36" s="14">
        <f t="shared" si="8"/>
        <v>0</v>
      </c>
      <c r="G36" s="14">
        <v>3</v>
      </c>
      <c r="H36" s="14">
        <f t="shared" si="12"/>
        <v>0</v>
      </c>
      <c r="J36" s="13"/>
      <c r="K36" s="23">
        <v>0.5</v>
      </c>
      <c r="L36" s="14">
        <v>1</v>
      </c>
      <c r="M36" s="14"/>
      <c r="N36" s="14">
        <f t="shared" si="10"/>
        <v>0</v>
      </c>
      <c r="O36" s="14">
        <v>4</v>
      </c>
      <c r="P36" s="14">
        <f t="shared" si="13"/>
        <v>0</v>
      </c>
    </row>
    <row r="37" spans="1:16" s="4" customFormat="1" ht="20.25" customHeight="1" x14ac:dyDescent="0.2">
      <c r="A37" s="12" t="s">
        <v>55</v>
      </c>
      <c r="B37" s="13"/>
      <c r="C37" s="23">
        <v>0.75</v>
      </c>
      <c r="D37" s="14">
        <v>1</v>
      </c>
      <c r="E37" s="14"/>
      <c r="F37" s="14">
        <f t="shared" si="8"/>
        <v>0</v>
      </c>
      <c r="G37" s="14">
        <v>4</v>
      </c>
      <c r="H37" s="14">
        <f t="shared" si="12"/>
        <v>0</v>
      </c>
      <c r="J37" s="13"/>
      <c r="K37" s="23">
        <v>0.75</v>
      </c>
      <c r="L37" s="14">
        <v>1</v>
      </c>
      <c r="M37" s="14"/>
      <c r="N37" s="14">
        <f t="shared" si="10"/>
        <v>0</v>
      </c>
      <c r="O37" s="14">
        <v>6</v>
      </c>
      <c r="P37" s="14">
        <f t="shared" si="13"/>
        <v>0</v>
      </c>
    </row>
    <row r="38" spans="1:16" s="4" customFormat="1" ht="34.5" x14ac:dyDescent="0.2">
      <c r="A38" s="12" t="s">
        <v>56</v>
      </c>
      <c r="B38" s="13"/>
      <c r="C38" s="23">
        <v>0.75</v>
      </c>
      <c r="D38" s="14">
        <v>1</v>
      </c>
      <c r="E38" s="14"/>
      <c r="F38" s="14">
        <f t="shared" si="8"/>
        <v>0</v>
      </c>
      <c r="G38" s="14">
        <v>4</v>
      </c>
      <c r="H38" s="14">
        <f t="shared" si="12"/>
        <v>0</v>
      </c>
      <c r="J38" s="13"/>
      <c r="K38" s="23">
        <v>0.75</v>
      </c>
      <c r="L38" s="14">
        <v>1</v>
      </c>
      <c r="M38" s="14"/>
      <c r="N38" s="14">
        <f t="shared" si="10"/>
        <v>0</v>
      </c>
      <c r="O38" s="14">
        <v>6</v>
      </c>
      <c r="P38" s="14">
        <f t="shared" si="13"/>
        <v>0</v>
      </c>
    </row>
    <row r="39" spans="1:16" s="4" customFormat="1" ht="37.5" customHeight="1" x14ac:dyDescent="0.2">
      <c r="A39" s="12" t="s">
        <v>57</v>
      </c>
      <c r="B39" s="13"/>
      <c r="C39" s="23">
        <v>0.75</v>
      </c>
      <c r="D39" s="14">
        <v>1</v>
      </c>
      <c r="E39" s="14"/>
      <c r="F39" s="14">
        <f t="shared" si="8"/>
        <v>0</v>
      </c>
      <c r="G39" s="14">
        <v>4</v>
      </c>
      <c r="H39" s="14">
        <f t="shared" si="12"/>
        <v>0</v>
      </c>
      <c r="J39" s="13"/>
      <c r="K39" s="23">
        <v>0.75</v>
      </c>
      <c r="L39" s="14">
        <v>1</v>
      </c>
      <c r="M39" s="14"/>
      <c r="N39" s="14">
        <f t="shared" si="10"/>
        <v>0</v>
      </c>
      <c r="O39" s="14">
        <v>6</v>
      </c>
      <c r="P39" s="14">
        <f t="shared" si="13"/>
        <v>0</v>
      </c>
    </row>
    <row r="40" spans="1:16" s="4" customFormat="1" ht="108.75" customHeight="1" x14ac:dyDescent="0.2">
      <c r="A40" s="12" t="s">
        <v>65</v>
      </c>
      <c r="B40" s="13"/>
      <c r="C40" s="23">
        <v>0.5</v>
      </c>
      <c r="D40" s="14">
        <v>1</v>
      </c>
      <c r="E40" s="14"/>
      <c r="F40" s="14">
        <f t="shared" si="8"/>
        <v>0</v>
      </c>
      <c r="G40" s="14">
        <v>10</v>
      </c>
      <c r="H40" s="14">
        <f t="shared" si="12"/>
        <v>0</v>
      </c>
      <c r="J40" s="13"/>
      <c r="K40" s="23">
        <v>0.5</v>
      </c>
      <c r="L40" s="14">
        <v>1</v>
      </c>
      <c r="M40" s="14"/>
      <c r="N40" s="14">
        <f t="shared" si="10"/>
        <v>0</v>
      </c>
      <c r="O40" s="14">
        <v>14</v>
      </c>
      <c r="P40" s="14">
        <f t="shared" si="13"/>
        <v>0</v>
      </c>
    </row>
    <row r="41" spans="1:16" s="4" customFormat="1" ht="34.5" x14ac:dyDescent="0.2">
      <c r="A41" s="12" t="s">
        <v>58</v>
      </c>
      <c r="B41" s="13"/>
      <c r="C41" s="23">
        <v>0.5</v>
      </c>
      <c r="D41" s="14">
        <v>1</v>
      </c>
      <c r="E41" s="14"/>
      <c r="F41" s="14">
        <f t="shared" si="8"/>
        <v>0</v>
      </c>
      <c r="G41" s="14">
        <v>6</v>
      </c>
      <c r="H41" s="14">
        <f t="shared" si="12"/>
        <v>0</v>
      </c>
      <c r="J41" s="13"/>
      <c r="K41" s="23">
        <v>0.5</v>
      </c>
      <c r="L41" s="14">
        <v>1</v>
      </c>
      <c r="M41" s="14"/>
      <c r="N41" s="14">
        <f t="shared" si="10"/>
        <v>0</v>
      </c>
      <c r="O41" s="14">
        <v>8</v>
      </c>
      <c r="P41" s="14">
        <f t="shared" si="13"/>
        <v>0</v>
      </c>
    </row>
    <row r="42" spans="1:16" s="4" customFormat="1" ht="40.5" customHeight="1" x14ac:dyDescent="0.2">
      <c r="A42" s="24" t="s">
        <v>61</v>
      </c>
      <c r="B42" s="37"/>
      <c r="C42" s="38">
        <v>1</v>
      </c>
      <c r="D42" s="37">
        <v>1</v>
      </c>
      <c r="E42" s="37"/>
      <c r="F42" s="37">
        <f t="shared" si="8"/>
        <v>0</v>
      </c>
      <c r="G42" s="37">
        <v>9</v>
      </c>
      <c r="H42" s="37">
        <f t="shared" si="12"/>
        <v>0</v>
      </c>
      <c r="J42" s="37"/>
      <c r="K42" s="38">
        <v>1</v>
      </c>
      <c r="L42" s="37">
        <v>1</v>
      </c>
      <c r="M42" s="37"/>
      <c r="N42" s="37">
        <f t="shared" si="10"/>
        <v>0</v>
      </c>
      <c r="O42" s="37">
        <v>12</v>
      </c>
      <c r="P42" s="37">
        <f t="shared" si="13"/>
        <v>0</v>
      </c>
    </row>
    <row r="43" spans="1:16" s="4" customFormat="1" ht="23.25" customHeight="1" x14ac:dyDescent="0.2">
      <c r="A43" s="24" t="s">
        <v>59</v>
      </c>
      <c r="B43" s="37"/>
      <c r="C43" s="38">
        <v>0.5</v>
      </c>
      <c r="D43" s="37">
        <v>1</v>
      </c>
      <c r="E43" s="37"/>
      <c r="F43" s="37">
        <f t="shared" si="8"/>
        <v>0</v>
      </c>
      <c r="G43" s="37">
        <v>4</v>
      </c>
      <c r="H43" s="37">
        <f t="shared" si="12"/>
        <v>0</v>
      </c>
      <c r="J43" s="37"/>
      <c r="K43" s="38">
        <v>0.5</v>
      </c>
      <c r="L43" s="37">
        <v>1</v>
      </c>
      <c r="M43" s="37"/>
      <c r="N43" s="37">
        <f t="shared" si="10"/>
        <v>0</v>
      </c>
      <c r="O43" s="37">
        <v>6</v>
      </c>
      <c r="P43" s="37">
        <f t="shared" si="13"/>
        <v>0</v>
      </c>
    </row>
    <row r="44" spans="1:16" s="4" customFormat="1" ht="21.75" customHeight="1" x14ac:dyDescent="0.2">
      <c r="A44" s="25" t="s">
        <v>68</v>
      </c>
      <c r="B44" s="41"/>
      <c r="C44" s="42"/>
      <c r="D44" s="42"/>
      <c r="E44" s="42"/>
      <c r="F44" s="42"/>
      <c r="G44" s="42"/>
      <c r="H44" s="43"/>
      <c r="J44" s="41"/>
      <c r="K44" s="42"/>
      <c r="L44" s="42"/>
      <c r="M44" s="42"/>
      <c r="N44" s="42"/>
      <c r="O44" s="42"/>
      <c r="P44" s="43"/>
    </row>
    <row r="45" spans="1:16" s="4" customFormat="1" ht="34.5" x14ac:dyDescent="0.2">
      <c r="A45" s="12" t="s">
        <v>17</v>
      </c>
      <c r="B45" s="15"/>
      <c r="C45" s="23">
        <v>1</v>
      </c>
      <c r="D45" s="14">
        <v>1</v>
      </c>
      <c r="E45" s="14"/>
      <c r="F45" s="14">
        <f t="shared" ref="F45:F46" si="14">B45*C45*D45*E45</f>
        <v>0</v>
      </c>
      <c r="G45" s="14">
        <v>9</v>
      </c>
      <c r="H45" s="14">
        <f t="shared" si="5"/>
        <v>0</v>
      </c>
      <c r="J45" s="15"/>
      <c r="K45" s="23">
        <v>1</v>
      </c>
      <c r="L45" s="14">
        <v>1</v>
      </c>
      <c r="M45" s="14"/>
      <c r="N45" s="14">
        <f t="shared" ref="N45:N46" si="15">J45*K45*L45*M45</f>
        <v>0</v>
      </c>
      <c r="O45" s="14">
        <v>13</v>
      </c>
      <c r="P45" s="14">
        <f t="shared" ref="P45:P46" si="16">N45*O45</f>
        <v>0</v>
      </c>
    </row>
    <row r="46" spans="1:16" s="4" customFormat="1" ht="22.5" customHeight="1" x14ac:dyDescent="0.2">
      <c r="A46" s="24" t="s">
        <v>18</v>
      </c>
      <c r="B46" s="40"/>
      <c r="C46" s="38">
        <v>1</v>
      </c>
      <c r="D46" s="37">
        <v>1</v>
      </c>
      <c r="E46" s="40"/>
      <c r="F46" s="37">
        <f t="shared" si="14"/>
        <v>0</v>
      </c>
      <c r="G46" s="37">
        <v>4</v>
      </c>
      <c r="H46" s="40">
        <f t="shared" si="5"/>
        <v>0</v>
      </c>
      <c r="J46" s="40"/>
      <c r="K46" s="38">
        <v>1</v>
      </c>
      <c r="L46" s="37">
        <v>1</v>
      </c>
      <c r="M46" s="40"/>
      <c r="N46" s="37">
        <f t="shared" si="15"/>
        <v>0</v>
      </c>
      <c r="O46" s="37">
        <v>6</v>
      </c>
      <c r="P46" s="40">
        <f t="shared" si="16"/>
        <v>0</v>
      </c>
    </row>
    <row r="47" spans="1:16" s="4" customFormat="1" ht="38.25" customHeight="1" x14ac:dyDescent="0.2">
      <c r="A47" s="12" t="s">
        <v>70</v>
      </c>
      <c r="B47" s="13"/>
      <c r="C47" s="23">
        <v>1</v>
      </c>
      <c r="D47" s="14">
        <v>1</v>
      </c>
      <c r="E47" s="14"/>
      <c r="F47" s="14">
        <f>B47*C47*D47*E47</f>
        <v>0</v>
      </c>
      <c r="G47" s="14">
        <v>9</v>
      </c>
      <c r="H47" s="14">
        <f>F47*G47</f>
        <v>0</v>
      </c>
      <c r="J47" s="13"/>
      <c r="K47" s="23">
        <v>1</v>
      </c>
      <c r="L47" s="14">
        <v>1</v>
      </c>
      <c r="M47" s="14"/>
      <c r="N47" s="14">
        <f>J47*K47*L47*M47</f>
        <v>0</v>
      </c>
      <c r="O47" s="14">
        <v>13</v>
      </c>
      <c r="P47" s="14">
        <f>N47*O47</f>
        <v>0</v>
      </c>
    </row>
    <row r="48" spans="1:16" ht="16.5" customHeight="1" x14ac:dyDescent="0.2">
      <c r="A48" s="77" t="s">
        <v>85</v>
      </c>
      <c r="B48" s="78"/>
      <c r="C48" s="78"/>
      <c r="D48" s="78"/>
      <c r="E48" s="78"/>
      <c r="F48" s="78"/>
      <c r="G48" s="79"/>
      <c r="H48" s="16">
        <f>+SUM(H13:H47)</f>
        <v>0</v>
      </c>
      <c r="J48" s="97" t="s">
        <v>88</v>
      </c>
      <c r="K48" s="97"/>
      <c r="L48" s="97"/>
      <c r="M48" s="97"/>
      <c r="N48" s="97"/>
      <c r="O48" s="97"/>
      <c r="P48" s="11">
        <f>+SUM(P13:P47)</f>
        <v>0</v>
      </c>
    </row>
    <row r="49" spans="1:16" ht="16.5" customHeight="1" x14ac:dyDescent="0.2">
      <c r="A49" s="17"/>
      <c r="B49" s="17"/>
      <c r="C49" s="17"/>
      <c r="D49" s="17"/>
      <c r="E49" s="17"/>
      <c r="F49" s="17"/>
      <c r="G49" s="17"/>
      <c r="H49" s="18"/>
    </row>
    <row r="50" spans="1:16" ht="15" x14ac:dyDescent="0.2">
      <c r="A50" s="67" t="s">
        <v>20</v>
      </c>
      <c r="B50" s="68"/>
      <c r="C50" s="68"/>
      <c r="D50" s="68"/>
      <c r="E50" s="68"/>
      <c r="F50" s="68"/>
      <c r="G50" s="68"/>
      <c r="H50" s="69"/>
      <c r="J50" s="96" t="s">
        <v>20</v>
      </c>
      <c r="K50" s="96"/>
      <c r="L50" s="96"/>
      <c r="M50" s="96"/>
      <c r="N50" s="96"/>
      <c r="O50" s="96"/>
      <c r="P50" s="96"/>
    </row>
    <row r="51" spans="1:16" ht="15" x14ac:dyDescent="0.2">
      <c r="A51" s="80" t="s">
        <v>21</v>
      </c>
      <c r="B51" s="81"/>
      <c r="C51" s="81"/>
      <c r="D51" s="82"/>
      <c r="E51" s="19" t="s">
        <v>22</v>
      </c>
      <c r="F51" s="19" t="s">
        <v>23</v>
      </c>
      <c r="G51" s="19" t="s">
        <v>24</v>
      </c>
      <c r="H51" s="19" t="s">
        <v>25</v>
      </c>
      <c r="J51" s="98" t="s">
        <v>21</v>
      </c>
      <c r="K51" s="98"/>
      <c r="L51" s="98"/>
      <c r="M51" s="10" t="s">
        <v>81</v>
      </c>
      <c r="N51" s="10" t="s">
        <v>82</v>
      </c>
      <c r="O51" s="10" t="s">
        <v>83</v>
      </c>
      <c r="P51" s="10" t="s">
        <v>84</v>
      </c>
    </row>
    <row r="52" spans="1:16" ht="17.25" x14ac:dyDescent="0.2">
      <c r="A52" s="83"/>
      <c r="B52" s="84"/>
      <c r="C52" s="84"/>
      <c r="D52" s="85"/>
      <c r="E52" s="14" t="s">
        <v>26</v>
      </c>
      <c r="F52" s="14" t="s">
        <v>27</v>
      </c>
      <c r="G52" s="21" t="s">
        <v>28</v>
      </c>
      <c r="H52" s="14" t="s">
        <v>29</v>
      </c>
      <c r="J52" s="98"/>
      <c r="K52" s="98"/>
      <c r="L52" s="98"/>
      <c r="M52" s="14" t="s">
        <v>26</v>
      </c>
      <c r="N52" s="14" t="s">
        <v>27</v>
      </c>
      <c r="O52" s="14" t="s">
        <v>28</v>
      </c>
      <c r="P52" s="14" t="s">
        <v>29</v>
      </c>
    </row>
    <row r="53" spans="1:16" ht="21" customHeight="1" x14ac:dyDescent="0.2">
      <c r="A53" s="76" t="s">
        <v>66</v>
      </c>
      <c r="B53" s="54"/>
      <c r="C53" s="54"/>
      <c r="D53" s="55"/>
      <c r="E53" s="14" t="s">
        <v>30</v>
      </c>
      <c r="F53" s="20"/>
      <c r="G53" s="22"/>
      <c r="H53" s="14">
        <f>F53*G53</f>
        <v>0</v>
      </c>
      <c r="J53" s="76" t="s">
        <v>66</v>
      </c>
      <c r="K53" s="54"/>
      <c r="L53" s="55"/>
      <c r="M53" s="14" t="s">
        <v>30</v>
      </c>
      <c r="N53" s="14"/>
      <c r="O53" s="45"/>
      <c r="P53" s="14">
        <f t="shared" ref="P53:P57" si="17">N53*O53</f>
        <v>0</v>
      </c>
    </row>
    <row r="54" spans="1:16" ht="39.950000000000003" customHeight="1" x14ac:dyDescent="0.2">
      <c r="A54" s="76" t="s">
        <v>31</v>
      </c>
      <c r="B54" s="54"/>
      <c r="C54" s="54"/>
      <c r="D54" s="55"/>
      <c r="E54" s="14" t="s">
        <v>30</v>
      </c>
      <c r="F54" s="20"/>
      <c r="G54" s="22"/>
      <c r="H54" s="14">
        <f t="shared" ref="H54:H57" si="18">F54*G54</f>
        <v>0</v>
      </c>
      <c r="J54" s="51" t="s">
        <v>31</v>
      </c>
      <c r="K54" s="52"/>
      <c r="L54" s="53"/>
      <c r="M54" s="14" t="s">
        <v>30</v>
      </c>
      <c r="N54" s="14"/>
      <c r="O54" s="45"/>
      <c r="P54" s="14">
        <f t="shared" si="17"/>
        <v>0</v>
      </c>
    </row>
    <row r="55" spans="1:16" ht="39.950000000000003" customHeight="1" x14ac:dyDescent="0.2">
      <c r="A55" s="76" t="s">
        <v>32</v>
      </c>
      <c r="B55" s="54"/>
      <c r="C55" s="54"/>
      <c r="D55" s="55"/>
      <c r="E55" s="14" t="s">
        <v>30</v>
      </c>
      <c r="F55" s="20"/>
      <c r="G55" s="22"/>
      <c r="H55" s="14">
        <f t="shared" si="18"/>
        <v>0</v>
      </c>
      <c r="J55" s="51" t="s">
        <v>32</v>
      </c>
      <c r="K55" s="52"/>
      <c r="L55" s="53"/>
      <c r="M55" s="14" t="s">
        <v>30</v>
      </c>
      <c r="N55" s="14"/>
      <c r="O55" s="45"/>
      <c r="P55" s="14">
        <f t="shared" si="17"/>
        <v>0</v>
      </c>
    </row>
    <row r="56" spans="1:16" ht="60" customHeight="1" x14ac:dyDescent="0.2">
      <c r="A56" s="51" t="s">
        <v>71</v>
      </c>
      <c r="B56" s="54"/>
      <c r="C56" s="54"/>
      <c r="D56" s="55"/>
      <c r="E56" s="14" t="s">
        <v>30</v>
      </c>
      <c r="F56" s="20"/>
      <c r="G56" s="22"/>
      <c r="H56" s="14">
        <f t="shared" si="18"/>
        <v>0</v>
      </c>
      <c r="J56" s="51" t="s">
        <v>71</v>
      </c>
      <c r="K56" s="54"/>
      <c r="L56" s="55"/>
      <c r="M56" s="14" t="s">
        <v>30</v>
      </c>
      <c r="N56" s="14"/>
      <c r="O56" s="45"/>
      <c r="P56" s="14">
        <f t="shared" si="17"/>
        <v>0</v>
      </c>
    </row>
    <row r="57" spans="1:16" ht="25.5" customHeight="1" x14ac:dyDescent="0.2">
      <c r="A57" s="76" t="s">
        <v>33</v>
      </c>
      <c r="B57" s="54"/>
      <c r="C57" s="54"/>
      <c r="D57" s="55"/>
      <c r="E57" s="14" t="s">
        <v>30</v>
      </c>
      <c r="F57" s="20"/>
      <c r="G57" s="22"/>
      <c r="H57" s="14">
        <f t="shared" si="18"/>
        <v>0</v>
      </c>
      <c r="J57" s="76" t="s">
        <v>33</v>
      </c>
      <c r="K57" s="54"/>
      <c r="L57" s="55"/>
      <c r="M57" s="14" t="s">
        <v>30</v>
      </c>
      <c r="N57" s="14"/>
      <c r="O57" s="45"/>
      <c r="P57" s="14">
        <f t="shared" si="17"/>
        <v>0</v>
      </c>
    </row>
    <row r="58" spans="1:16" ht="15" x14ac:dyDescent="0.2">
      <c r="A58" s="77" t="s">
        <v>86</v>
      </c>
      <c r="B58" s="78"/>
      <c r="C58" s="78"/>
      <c r="D58" s="78"/>
      <c r="E58" s="78"/>
      <c r="F58" s="78"/>
      <c r="G58" s="79"/>
      <c r="H58" s="11">
        <f>SUM(H53:H57)</f>
        <v>0</v>
      </c>
      <c r="J58" s="97" t="s">
        <v>89</v>
      </c>
      <c r="K58" s="97"/>
      <c r="L58" s="97"/>
      <c r="M58" s="97"/>
      <c r="N58" s="97"/>
      <c r="O58" s="97"/>
      <c r="P58" s="11">
        <f>SUM(P53:P57)</f>
        <v>0</v>
      </c>
    </row>
    <row r="59" spans="1:16" ht="15" x14ac:dyDescent="0.2">
      <c r="A59" s="67"/>
      <c r="B59" s="68"/>
      <c r="C59" s="68"/>
      <c r="D59" s="68"/>
      <c r="E59" s="68"/>
      <c r="F59" s="68"/>
      <c r="G59" s="68"/>
      <c r="H59" s="69"/>
      <c r="J59" s="99"/>
      <c r="K59" s="99"/>
      <c r="L59" s="99"/>
      <c r="M59" s="99"/>
      <c r="N59" s="99"/>
      <c r="O59" s="99"/>
    </row>
    <row r="60" spans="1:16" ht="15" x14ac:dyDescent="0.2">
      <c r="A60" s="70" t="s">
        <v>93</v>
      </c>
      <c r="B60" s="71"/>
      <c r="C60" s="71"/>
      <c r="D60" s="71"/>
      <c r="E60" s="71"/>
      <c r="F60" s="71"/>
      <c r="G60" s="72"/>
      <c r="H60" s="11">
        <f>H48+H58</f>
        <v>0</v>
      </c>
      <c r="J60" s="100" t="s">
        <v>94</v>
      </c>
      <c r="K60" s="100"/>
      <c r="L60" s="100"/>
      <c r="M60" s="100"/>
      <c r="N60" s="100"/>
      <c r="O60" s="100"/>
      <c r="P60" s="11">
        <f>P48+P58</f>
        <v>0</v>
      </c>
    </row>
    <row r="61" spans="1:16" ht="15" x14ac:dyDescent="0.2">
      <c r="A61" s="70" t="s">
        <v>36</v>
      </c>
      <c r="B61" s="71"/>
      <c r="C61" s="71"/>
      <c r="D61" s="71"/>
      <c r="E61" s="71"/>
      <c r="F61" s="71"/>
      <c r="G61" s="72"/>
      <c r="H61" s="11">
        <f>H60*0.19</f>
        <v>0</v>
      </c>
      <c r="J61" s="100" t="s">
        <v>36</v>
      </c>
      <c r="K61" s="100"/>
      <c r="L61" s="100"/>
      <c r="M61" s="100"/>
      <c r="N61" s="100"/>
      <c r="O61" s="100"/>
      <c r="P61" s="11">
        <f>P60*0.19</f>
        <v>0</v>
      </c>
    </row>
    <row r="62" spans="1:16" ht="15" x14ac:dyDescent="0.2">
      <c r="A62" s="70" t="s">
        <v>37</v>
      </c>
      <c r="B62" s="71"/>
      <c r="C62" s="71"/>
      <c r="D62" s="71"/>
      <c r="E62" s="71"/>
      <c r="F62" s="71"/>
      <c r="G62" s="72"/>
      <c r="H62" s="11">
        <f>SUM(H60:H61)</f>
        <v>0</v>
      </c>
      <c r="I62" s="26" t="s">
        <v>38</v>
      </c>
      <c r="J62" s="100" t="s">
        <v>37</v>
      </c>
      <c r="K62" s="100"/>
      <c r="L62" s="100"/>
      <c r="M62" s="100"/>
      <c r="N62" s="100"/>
      <c r="O62" s="100"/>
      <c r="P62" s="11">
        <f>SUM(P60:P61)</f>
        <v>0</v>
      </c>
    </row>
    <row r="63" spans="1:16" x14ac:dyDescent="0.2">
      <c r="A63" s="5"/>
      <c r="B63" s="6"/>
      <c r="C63" s="27"/>
      <c r="D63" s="27"/>
      <c r="E63" s="28"/>
      <c r="F63" s="27"/>
      <c r="G63" s="28"/>
      <c r="H63" s="28"/>
      <c r="I63" s="29"/>
    </row>
    <row r="64" spans="1:16" ht="16.5" x14ac:dyDescent="0.2">
      <c r="A64" s="5"/>
      <c r="B64" s="6"/>
      <c r="C64" s="27"/>
      <c r="D64" s="27"/>
      <c r="E64" s="28"/>
      <c r="F64" s="27"/>
      <c r="G64" s="28"/>
      <c r="H64" s="36"/>
      <c r="I64" s="29"/>
    </row>
    <row r="65" spans="1:9" ht="15" x14ac:dyDescent="0.2">
      <c r="A65" s="101" t="s">
        <v>92</v>
      </c>
      <c r="B65" s="102"/>
      <c r="C65" s="102"/>
      <c r="D65" s="102"/>
      <c r="E65" s="102"/>
      <c r="F65" s="102"/>
      <c r="G65" s="103"/>
      <c r="H65" s="28"/>
      <c r="I65" s="29"/>
    </row>
    <row r="66" spans="1:9" ht="15" x14ac:dyDescent="0.2">
      <c r="A66" s="70" t="s">
        <v>95</v>
      </c>
      <c r="B66" s="71"/>
      <c r="C66" s="71"/>
      <c r="D66" s="71"/>
      <c r="E66" s="71"/>
      <c r="F66" s="71"/>
      <c r="G66" s="72"/>
      <c r="H66" s="11">
        <f>+H60+P60</f>
        <v>0</v>
      </c>
      <c r="I66" s="29"/>
    </row>
    <row r="67" spans="1:9" ht="15" x14ac:dyDescent="0.2">
      <c r="A67" s="70" t="s">
        <v>36</v>
      </c>
      <c r="B67" s="71"/>
      <c r="C67" s="71"/>
      <c r="D67" s="71"/>
      <c r="E67" s="71"/>
      <c r="F67" s="71"/>
      <c r="G67" s="72"/>
      <c r="H67" s="11">
        <f>H66*0.19</f>
        <v>0</v>
      </c>
      <c r="I67" s="29"/>
    </row>
    <row r="68" spans="1:9" ht="15" x14ac:dyDescent="0.2">
      <c r="A68" s="70" t="s">
        <v>37</v>
      </c>
      <c r="B68" s="71"/>
      <c r="C68" s="71"/>
      <c r="D68" s="71"/>
      <c r="E68" s="71"/>
      <c r="F68" s="71"/>
      <c r="G68" s="72"/>
      <c r="H68" s="11">
        <f>SUM(H66:H67)</f>
        <v>0</v>
      </c>
      <c r="I68" s="29"/>
    </row>
  </sheetData>
  <mergeCells count="51">
    <mergeCell ref="A65:G65"/>
    <mergeCell ref="A66:G66"/>
    <mergeCell ref="A67:G67"/>
    <mergeCell ref="A68:G68"/>
    <mergeCell ref="A58:G58"/>
    <mergeCell ref="F11:F12"/>
    <mergeCell ref="G11:G12"/>
    <mergeCell ref="H11:H12"/>
    <mergeCell ref="A48:G48"/>
    <mergeCell ref="A50:H50"/>
    <mergeCell ref="A51:D52"/>
    <mergeCell ref="A11:A12"/>
    <mergeCell ref="B11:B12"/>
    <mergeCell ref="C11:C12"/>
    <mergeCell ref="D11:D12"/>
    <mergeCell ref="E11:E12"/>
    <mergeCell ref="A53:D53"/>
    <mergeCell ref="A54:D54"/>
    <mergeCell ref="A55:D55"/>
    <mergeCell ref="A56:D56"/>
    <mergeCell ref="A57:D57"/>
    <mergeCell ref="A7:P7"/>
    <mergeCell ref="A5:P5"/>
    <mergeCell ref="A3:P3"/>
    <mergeCell ref="A1:P1"/>
    <mergeCell ref="J48:O48"/>
    <mergeCell ref="K11:K12"/>
    <mergeCell ref="L11:L12"/>
    <mergeCell ref="M11:M12"/>
    <mergeCell ref="N11:N12"/>
    <mergeCell ref="O11:O12"/>
    <mergeCell ref="P11:P12"/>
    <mergeCell ref="B8:H8"/>
    <mergeCell ref="J11:J12"/>
    <mergeCell ref="J8:P8"/>
    <mergeCell ref="A9:P9"/>
    <mergeCell ref="J61:O61"/>
    <mergeCell ref="J62:O62"/>
    <mergeCell ref="J54:L54"/>
    <mergeCell ref="J55:L55"/>
    <mergeCell ref="J56:L56"/>
    <mergeCell ref="J57:L57"/>
    <mergeCell ref="J58:O58"/>
    <mergeCell ref="J60:O60"/>
    <mergeCell ref="A59:H59"/>
    <mergeCell ref="A60:G60"/>
    <mergeCell ref="A61:G61"/>
    <mergeCell ref="A62:G62"/>
    <mergeCell ref="J50:P50"/>
    <mergeCell ref="J51:L52"/>
    <mergeCell ref="J53:L53"/>
  </mergeCells>
  <pageMargins left="0.39370078740157483" right="0.19685039370078741" top="0.39370078740157483" bottom="0.39370078740157483" header="0" footer="0"/>
  <pageSetup scale="50" orientation="portrait" horizontalDpi="4294967294" verticalDpi="4294967294" r:id="rId1"/>
  <headerFooter alignWithMargins="0"/>
  <rowBreaks count="1" manualBreakCount="1">
    <brk id="68" max="16383" man="1"/>
  </rowBreaks>
  <colBreaks count="1" manualBreakCount="1">
    <brk id="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1C7F2-C3F9-4FCB-AAFC-E6CC205DC572}">
  <dimension ref="A1:E15"/>
  <sheetViews>
    <sheetView workbookViewId="0">
      <selection activeCell="B13" sqref="B13:E13"/>
    </sheetView>
  </sheetViews>
  <sheetFormatPr baseColWidth="10" defaultRowHeight="15" x14ac:dyDescent="0.25"/>
  <cols>
    <col min="1" max="1" width="40.83203125" style="105" customWidth="1"/>
    <col min="2" max="2" width="37.33203125" style="105" customWidth="1"/>
    <col min="3" max="3" width="18.6640625" style="105" customWidth="1"/>
    <col min="4" max="4" width="52.5" style="105" customWidth="1"/>
    <col min="5" max="5" width="40.83203125" style="105" customWidth="1"/>
    <col min="6" max="16384" width="12" style="105"/>
  </cols>
  <sheetData>
    <row r="1" spans="1:5" x14ac:dyDescent="0.25">
      <c r="A1" s="106" t="s">
        <v>237</v>
      </c>
      <c r="B1" s="104"/>
      <c r="C1" s="104"/>
      <c r="D1" s="104"/>
      <c r="E1" s="104"/>
    </row>
    <row r="3" spans="1:5" ht="15.75" thickBot="1" x14ac:dyDescent="0.3">
      <c r="A3" s="107" t="s">
        <v>97</v>
      </c>
      <c r="B3" s="104"/>
      <c r="C3" s="104"/>
      <c r="D3" s="104"/>
      <c r="E3" s="104"/>
    </row>
    <row r="4" spans="1:5" ht="15.75" thickBot="1" x14ac:dyDescent="0.3">
      <c r="A4" s="108" t="s">
        <v>98</v>
      </c>
      <c r="B4" s="108" t="s">
        <v>99</v>
      </c>
      <c r="C4" s="108" t="s">
        <v>100</v>
      </c>
      <c r="D4" s="108" t="s">
        <v>101</v>
      </c>
      <c r="E4" s="108" t="s">
        <v>102</v>
      </c>
    </row>
    <row r="5" spans="1:5" ht="38.25" x14ac:dyDescent="0.25">
      <c r="A5" s="109" t="s">
        <v>103</v>
      </c>
      <c r="B5" s="110" t="s">
        <v>104</v>
      </c>
      <c r="C5" s="111" t="s">
        <v>105</v>
      </c>
      <c r="D5" s="110" t="s">
        <v>106</v>
      </c>
      <c r="E5" s="110" t="s">
        <v>107</v>
      </c>
    </row>
    <row r="6" spans="1:5" ht="38.25" x14ac:dyDescent="0.25">
      <c r="A6" s="112" t="s">
        <v>108</v>
      </c>
      <c r="B6" s="113" t="s">
        <v>109</v>
      </c>
      <c r="C6" s="114" t="s">
        <v>110</v>
      </c>
      <c r="D6" s="113" t="s">
        <v>111</v>
      </c>
      <c r="E6" s="113" t="s">
        <v>112</v>
      </c>
    </row>
    <row r="7" spans="1:5" ht="38.25" x14ac:dyDescent="0.25">
      <c r="A7" s="109" t="s">
        <v>113</v>
      </c>
      <c r="B7" s="110" t="s">
        <v>114</v>
      </c>
      <c r="C7" s="111" t="s">
        <v>105</v>
      </c>
      <c r="D7" s="110" t="s">
        <v>115</v>
      </c>
      <c r="E7" s="110" t="s">
        <v>116</v>
      </c>
    </row>
    <row r="9" spans="1:5" ht="15.75" thickBot="1" x14ac:dyDescent="0.3">
      <c r="A9" s="107" t="s">
        <v>117</v>
      </c>
      <c r="B9" s="104"/>
      <c r="C9" s="104"/>
      <c r="D9" s="104"/>
      <c r="E9" s="104"/>
    </row>
    <row r="10" spans="1:5" ht="15.75" thickBot="1" x14ac:dyDescent="0.3">
      <c r="A10" s="108" t="s">
        <v>118</v>
      </c>
      <c r="B10" s="115" t="s">
        <v>119</v>
      </c>
      <c r="C10" s="104"/>
      <c r="D10" s="104"/>
      <c r="E10" s="104"/>
    </row>
    <row r="11" spans="1:5" ht="30" customHeight="1" x14ac:dyDescent="0.25">
      <c r="A11" s="109" t="s">
        <v>120</v>
      </c>
      <c r="B11" s="116" t="s">
        <v>121</v>
      </c>
      <c r="C11" s="104"/>
      <c r="D11" s="104"/>
      <c r="E11" s="104"/>
    </row>
    <row r="12" spans="1:5" ht="30" customHeight="1" x14ac:dyDescent="0.25">
      <c r="A12" s="112" t="s">
        <v>122</v>
      </c>
      <c r="B12" s="117" t="s">
        <v>123</v>
      </c>
      <c r="C12" s="104"/>
      <c r="D12" s="104"/>
      <c r="E12" s="104"/>
    </row>
    <row r="13" spans="1:5" ht="30" customHeight="1" x14ac:dyDescent="0.25">
      <c r="A13" s="109" t="s">
        <v>124</v>
      </c>
      <c r="B13" s="116" t="s">
        <v>125</v>
      </c>
      <c r="C13" s="104"/>
      <c r="D13" s="104"/>
      <c r="E13" s="104"/>
    </row>
    <row r="14" spans="1:5" ht="30" customHeight="1" x14ac:dyDescent="0.25">
      <c r="A14" s="112" t="s">
        <v>126</v>
      </c>
      <c r="B14" s="117" t="s">
        <v>127</v>
      </c>
      <c r="C14" s="104"/>
      <c r="D14" s="104"/>
      <c r="E14" s="104"/>
    </row>
    <row r="15" spans="1:5" ht="30" customHeight="1" x14ac:dyDescent="0.25">
      <c r="A15" s="109" t="s">
        <v>128</v>
      </c>
      <c r="B15" s="116" t="s">
        <v>129</v>
      </c>
      <c r="C15" s="104"/>
      <c r="D15" s="104"/>
      <c r="E15" s="104"/>
    </row>
  </sheetData>
  <mergeCells count="9">
    <mergeCell ref="B13:E13"/>
    <mergeCell ref="B14:E14"/>
    <mergeCell ref="B15:E15"/>
    <mergeCell ref="A1:E1"/>
    <mergeCell ref="A3:E3"/>
    <mergeCell ref="A9:E9"/>
    <mergeCell ref="B10:E10"/>
    <mergeCell ref="B11:E11"/>
    <mergeCell ref="B12:E1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CB459-B948-4C98-8C17-C3BAF0675E04}">
  <dimension ref="A1:F35"/>
  <sheetViews>
    <sheetView workbookViewId="0">
      <selection activeCell="M7" sqref="M7"/>
    </sheetView>
  </sheetViews>
  <sheetFormatPr baseColWidth="10" defaultRowHeight="15" x14ac:dyDescent="0.2"/>
  <cols>
    <col min="1" max="1" width="40.83203125" style="105" customWidth="1"/>
    <col min="2" max="2" width="37.33203125" style="105" customWidth="1"/>
    <col min="3" max="4" width="18.6640625" style="105" customWidth="1"/>
    <col min="5" max="5" width="64.1640625" style="105" customWidth="1"/>
    <col min="6" max="6" width="40.83203125" style="105" customWidth="1"/>
    <col min="7" max="16384" width="12" style="105"/>
  </cols>
  <sheetData>
    <row r="1" spans="1:6" x14ac:dyDescent="0.25">
      <c r="A1" s="106" t="s">
        <v>267</v>
      </c>
      <c r="B1" s="104"/>
      <c r="C1" s="104"/>
      <c r="D1" s="104"/>
      <c r="E1" s="104"/>
      <c r="F1" s="104"/>
    </row>
    <row r="2" spans="1:6" x14ac:dyDescent="0.25">
      <c r="A2" s="118" t="s">
        <v>130</v>
      </c>
      <c r="B2" s="104"/>
      <c r="C2" s="104"/>
      <c r="D2" s="104"/>
      <c r="E2" s="104"/>
      <c r="F2" s="104"/>
    </row>
    <row r="3" spans="1:6" ht="15.75" thickBot="1" x14ac:dyDescent="0.3"/>
    <row r="4" spans="1:6" ht="30.75" thickBot="1" x14ac:dyDescent="0.3">
      <c r="A4" s="108" t="s">
        <v>131</v>
      </c>
      <c r="B4" s="108" t="s">
        <v>132</v>
      </c>
      <c r="C4" s="108" t="s">
        <v>133</v>
      </c>
      <c r="D4" s="108" t="s">
        <v>134</v>
      </c>
      <c r="E4" s="108" t="s">
        <v>135</v>
      </c>
      <c r="F4" s="108" t="s">
        <v>136</v>
      </c>
    </row>
    <row r="5" spans="1:6" ht="51" x14ac:dyDescent="0.25">
      <c r="A5" s="109" t="s">
        <v>137</v>
      </c>
      <c r="B5" s="110" t="s">
        <v>138</v>
      </c>
      <c r="C5" s="111" t="s">
        <v>139</v>
      </c>
      <c r="D5" s="111" t="s">
        <v>140</v>
      </c>
      <c r="E5" s="110" t="s">
        <v>238</v>
      </c>
      <c r="F5" s="110" t="s">
        <v>141</v>
      </c>
    </row>
    <row r="6" spans="1:6" ht="38.25" x14ac:dyDescent="0.25">
      <c r="A6" s="112" t="s">
        <v>142</v>
      </c>
      <c r="B6" s="113" t="s">
        <v>143</v>
      </c>
      <c r="C6" s="114" t="s">
        <v>139</v>
      </c>
      <c r="D6" s="114" t="s">
        <v>140</v>
      </c>
      <c r="E6" s="113" t="s">
        <v>239</v>
      </c>
      <c r="F6" s="113" t="s">
        <v>144</v>
      </c>
    </row>
    <row r="7" spans="1:6" ht="51" x14ac:dyDescent="0.25">
      <c r="A7" s="109" t="s">
        <v>145</v>
      </c>
      <c r="B7" s="110" t="s">
        <v>146</v>
      </c>
      <c r="C7" s="111" t="s">
        <v>147</v>
      </c>
      <c r="D7" s="111" t="s">
        <v>163</v>
      </c>
      <c r="E7" s="110" t="s">
        <v>241</v>
      </c>
      <c r="F7" s="110" t="s">
        <v>148</v>
      </c>
    </row>
    <row r="8" spans="1:6" ht="38.25" x14ac:dyDescent="0.25">
      <c r="A8" s="112" t="s">
        <v>149</v>
      </c>
      <c r="B8" s="113" t="s">
        <v>150</v>
      </c>
      <c r="C8" s="114" t="s">
        <v>139</v>
      </c>
      <c r="D8" s="114" t="s">
        <v>140</v>
      </c>
      <c r="E8" s="113" t="s">
        <v>240</v>
      </c>
      <c r="F8" s="113" t="s">
        <v>151</v>
      </c>
    </row>
    <row r="9" spans="1:6" ht="51" x14ac:dyDescent="0.25">
      <c r="A9" s="109" t="s">
        <v>152</v>
      </c>
      <c r="B9" s="110" t="s">
        <v>153</v>
      </c>
      <c r="C9" s="111" t="s">
        <v>139</v>
      </c>
      <c r="D9" s="111" t="s">
        <v>140</v>
      </c>
      <c r="E9" s="110" t="s">
        <v>242</v>
      </c>
      <c r="F9" s="110" t="s">
        <v>154</v>
      </c>
    </row>
    <row r="10" spans="1:6" ht="51" x14ac:dyDescent="0.25">
      <c r="A10" s="112" t="s">
        <v>155</v>
      </c>
      <c r="B10" s="113" t="s">
        <v>150</v>
      </c>
      <c r="C10" s="114" t="s">
        <v>139</v>
      </c>
      <c r="D10" s="114" t="s">
        <v>140</v>
      </c>
      <c r="E10" s="113" t="s">
        <v>243</v>
      </c>
      <c r="F10" s="113" t="s">
        <v>156</v>
      </c>
    </row>
    <row r="11" spans="1:6" ht="51" x14ac:dyDescent="0.25">
      <c r="A11" s="109" t="s">
        <v>157</v>
      </c>
      <c r="B11" s="110" t="s">
        <v>158</v>
      </c>
      <c r="C11" s="111" t="s">
        <v>147</v>
      </c>
      <c r="D11" s="111" t="s">
        <v>159</v>
      </c>
      <c r="E11" s="110" t="s">
        <v>244</v>
      </c>
      <c r="F11" s="110" t="s">
        <v>160</v>
      </c>
    </row>
    <row r="12" spans="1:6" ht="51" x14ac:dyDescent="0.25">
      <c r="A12" s="112" t="s">
        <v>161</v>
      </c>
      <c r="B12" s="113" t="s">
        <v>162</v>
      </c>
      <c r="C12" s="114" t="s">
        <v>147</v>
      </c>
      <c r="D12" s="114" t="s">
        <v>163</v>
      </c>
      <c r="E12" s="113" t="s">
        <v>248</v>
      </c>
      <c r="F12" s="113" t="s">
        <v>164</v>
      </c>
    </row>
    <row r="13" spans="1:6" ht="51" x14ac:dyDescent="0.25">
      <c r="A13" s="109" t="s">
        <v>165</v>
      </c>
      <c r="B13" s="110" t="s">
        <v>166</v>
      </c>
      <c r="C13" s="111" t="s">
        <v>147</v>
      </c>
      <c r="D13" s="111" t="s">
        <v>159</v>
      </c>
      <c r="E13" s="110" t="s">
        <v>247</v>
      </c>
      <c r="F13" s="110" t="s">
        <v>167</v>
      </c>
    </row>
    <row r="14" spans="1:6" ht="51" x14ac:dyDescent="0.25">
      <c r="A14" s="112" t="s">
        <v>168</v>
      </c>
      <c r="B14" s="113" t="s">
        <v>169</v>
      </c>
      <c r="C14" s="114" t="s">
        <v>147</v>
      </c>
      <c r="D14" s="114" t="s">
        <v>159</v>
      </c>
      <c r="E14" s="113" t="s">
        <v>246</v>
      </c>
      <c r="F14" s="113" t="s">
        <v>170</v>
      </c>
    </row>
    <row r="15" spans="1:6" ht="38.25" x14ac:dyDescent="0.25">
      <c r="A15" s="109" t="s">
        <v>171</v>
      </c>
      <c r="B15" s="110" t="s">
        <v>172</v>
      </c>
      <c r="C15" s="111" t="s">
        <v>147</v>
      </c>
      <c r="D15" s="111" t="s">
        <v>159</v>
      </c>
      <c r="E15" s="110" t="s">
        <v>245</v>
      </c>
      <c r="F15" s="110" t="s">
        <v>173</v>
      </c>
    </row>
    <row r="16" spans="1:6" ht="51" x14ac:dyDescent="0.25">
      <c r="A16" s="112" t="s">
        <v>174</v>
      </c>
      <c r="B16" s="113" t="s">
        <v>175</v>
      </c>
      <c r="C16" s="114" t="s">
        <v>147</v>
      </c>
      <c r="D16" s="114" t="s">
        <v>159</v>
      </c>
      <c r="E16" s="113" t="s">
        <v>249</v>
      </c>
      <c r="F16" s="113" t="s">
        <v>176</v>
      </c>
    </row>
    <row r="17" spans="1:6" ht="51" x14ac:dyDescent="0.25">
      <c r="A17" s="109" t="s">
        <v>177</v>
      </c>
      <c r="B17" s="110" t="s">
        <v>178</v>
      </c>
      <c r="C17" s="111" t="s">
        <v>139</v>
      </c>
      <c r="D17" s="111" t="s">
        <v>163</v>
      </c>
      <c r="E17" s="110" t="s">
        <v>250</v>
      </c>
      <c r="F17" s="110" t="s">
        <v>179</v>
      </c>
    </row>
    <row r="18" spans="1:6" ht="51" x14ac:dyDescent="0.25">
      <c r="A18" s="112" t="s">
        <v>180</v>
      </c>
      <c r="B18" s="113" t="s">
        <v>181</v>
      </c>
      <c r="C18" s="114" t="s">
        <v>147</v>
      </c>
      <c r="D18" s="114" t="s">
        <v>163</v>
      </c>
      <c r="E18" s="113" t="s">
        <v>251</v>
      </c>
      <c r="F18" s="113" t="s">
        <v>182</v>
      </c>
    </row>
    <row r="19" spans="1:6" ht="51" x14ac:dyDescent="0.25">
      <c r="A19" s="109" t="s">
        <v>183</v>
      </c>
      <c r="B19" s="110" t="s">
        <v>184</v>
      </c>
      <c r="C19" s="111" t="s">
        <v>147</v>
      </c>
      <c r="D19" s="111" t="s">
        <v>159</v>
      </c>
      <c r="E19" s="110" t="s">
        <v>252</v>
      </c>
      <c r="F19" s="110" t="s">
        <v>185</v>
      </c>
    </row>
    <row r="20" spans="1:6" ht="51" x14ac:dyDescent="0.25">
      <c r="A20" s="112" t="s">
        <v>186</v>
      </c>
      <c r="B20" s="113" t="s">
        <v>187</v>
      </c>
      <c r="C20" s="114" t="s">
        <v>147</v>
      </c>
      <c r="D20" s="114" t="s">
        <v>159</v>
      </c>
      <c r="E20" s="113" t="s">
        <v>253</v>
      </c>
      <c r="F20" s="113" t="s">
        <v>188</v>
      </c>
    </row>
    <row r="21" spans="1:6" ht="51" x14ac:dyDescent="0.25">
      <c r="A21" s="109" t="s">
        <v>189</v>
      </c>
      <c r="B21" s="110" t="s">
        <v>190</v>
      </c>
      <c r="C21" s="111" t="s">
        <v>147</v>
      </c>
      <c r="D21" s="111" t="s">
        <v>159</v>
      </c>
      <c r="E21" s="110" t="s">
        <v>254</v>
      </c>
      <c r="F21" s="110" t="s">
        <v>191</v>
      </c>
    </row>
    <row r="22" spans="1:6" ht="51" x14ac:dyDescent="0.25">
      <c r="A22" s="112" t="s">
        <v>192</v>
      </c>
      <c r="B22" s="113" t="s">
        <v>193</v>
      </c>
      <c r="C22" s="114" t="s">
        <v>147</v>
      </c>
      <c r="D22" s="114" t="s">
        <v>159</v>
      </c>
      <c r="E22" s="113" t="s">
        <v>255</v>
      </c>
      <c r="F22" s="113" t="s">
        <v>194</v>
      </c>
    </row>
    <row r="23" spans="1:6" ht="51" x14ac:dyDescent="0.25">
      <c r="A23" s="109" t="s">
        <v>195</v>
      </c>
      <c r="B23" s="110" t="s">
        <v>196</v>
      </c>
      <c r="C23" s="111" t="s">
        <v>147</v>
      </c>
      <c r="D23" s="111" t="s">
        <v>159</v>
      </c>
      <c r="E23" s="110" t="s">
        <v>256</v>
      </c>
      <c r="F23" s="110" t="s">
        <v>197</v>
      </c>
    </row>
    <row r="24" spans="1:6" ht="51" x14ac:dyDescent="0.25">
      <c r="A24" s="112" t="s">
        <v>198</v>
      </c>
      <c r="B24" s="113" t="s">
        <v>199</v>
      </c>
      <c r="C24" s="114" t="s">
        <v>147</v>
      </c>
      <c r="D24" s="114" t="s">
        <v>159</v>
      </c>
      <c r="E24" s="113" t="s">
        <v>257</v>
      </c>
      <c r="F24" s="113" t="s">
        <v>200</v>
      </c>
    </row>
    <row r="25" spans="1:6" ht="51" x14ac:dyDescent="0.25">
      <c r="A25" s="109" t="s">
        <v>201</v>
      </c>
      <c r="B25" s="110" t="s">
        <v>202</v>
      </c>
      <c r="C25" s="111" t="s">
        <v>147</v>
      </c>
      <c r="D25" s="111" t="s">
        <v>159</v>
      </c>
      <c r="E25" s="110" t="s">
        <v>258</v>
      </c>
      <c r="F25" s="110" t="s">
        <v>203</v>
      </c>
    </row>
    <row r="26" spans="1:6" ht="51" x14ac:dyDescent="0.25">
      <c r="A26" s="112" t="s">
        <v>204</v>
      </c>
      <c r="B26" s="113" t="s">
        <v>205</v>
      </c>
      <c r="C26" s="114" t="s">
        <v>147</v>
      </c>
      <c r="D26" s="114" t="s">
        <v>159</v>
      </c>
      <c r="E26" s="113" t="s">
        <v>259</v>
      </c>
      <c r="F26" s="113" t="s">
        <v>206</v>
      </c>
    </row>
    <row r="27" spans="1:6" ht="51" x14ac:dyDescent="0.25">
      <c r="A27" s="109" t="s">
        <v>207</v>
      </c>
      <c r="B27" s="110" t="s">
        <v>196</v>
      </c>
      <c r="C27" s="111" t="s">
        <v>147</v>
      </c>
      <c r="D27" s="111" t="s">
        <v>159</v>
      </c>
      <c r="E27" s="110" t="s">
        <v>260</v>
      </c>
      <c r="F27" s="110" t="s">
        <v>208</v>
      </c>
    </row>
    <row r="28" spans="1:6" ht="51" x14ac:dyDescent="0.25">
      <c r="A28" s="112" t="s">
        <v>209</v>
      </c>
      <c r="B28" s="113" t="s">
        <v>210</v>
      </c>
      <c r="C28" s="114" t="s">
        <v>211</v>
      </c>
      <c r="D28" s="114" t="s">
        <v>212</v>
      </c>
      <c r="E28" s="113" t="s">
        <v>261</v>
      </c>
      <c r="F28" s="113" t="s">
        <v>213</v>
      </c>
    </row>
    <row r="29" spans="1:6" ht="51" x14ac:dyDescent="0.25">
      <c r="A29" s="109" t="s">
        <v>214</v>
      </c>
      <c r="B29" s="110" t="s">
        <v>215</v>
      </c>
      <c r="C29" s="111" t="s">
        <v>147</v>
      </c>
      <c r="D29" s="111" t="s">
        <v>159</v>
      </c>
      <c r="E29" s="110" t="s">
        <v>262</v>
      </c>
      <c r="F29" s="110" t="s">
        <v>216</v>
      </c>
    </row>
    <row r="30" spans="1:6" ht="38.25" x14ac:dyDescent="0.25">
      <c r="A30" s="112" t="s">
        <v>217</v>
      </c>
      <c r="B30" s="113" t="s">
        <v>218</v>
      </c>
      <c r="C30" s="114" t="s">
        <v>147</v>
      </c>
      <c r="D30" s="114" t="s">
        <v>159</v>
      </c>
      <c r="E30" s="113" t="s">
        <v>219</v>
      </c>
      <c r="F30" s="113" t="s">
        <v>220</v>
      </c>
    </row>
    <row r="31" spans="1:6" ht="51" x14ac:dyDescent="0.25">
      <c r="A31" s="109" t="s">
        <v>221</v>
      </c>
      <c r="B31" s="110" t="s">
        <v>222</v>
      </c>
      <c r="C31" s="111" t="s">
        <v>147</v>
      </c>
      <c r="D31" s="111" t="s">
        <v>159</v>
      </c>
      <c r="E31" s="110" t="s">
        <v>263</v>
      </c>
      <c r="F31" s="110" t="s">
        <v>223</v>
      </c>
    </row>
    <row r="32" spans="1:6" ht="38.25" x14ac:dyDescent="0.25">
      <c r="A32" s="112" t="s">
        <v>224</v>
      </c>
      <c r="B32" s="113" t="s">
        <v>225</v>
      </c>
      <c r="C32" s="114" t="s">
        <v>211</v>
      </c>
      <c r="D32" s="114" t="s">
        <v>212</v>
      </c>
      <c r="E32" s="113" t="s">
        <v>226</v>
      </c>
      <c r="F32" s="113" t="s">
        <v>227</v>
      </c>
    </row>
    <row r="33" spans="1:6" ht="51" x14ac:dyDescent="0.25">
      <c r="A33" s="109" t="s">
        <v>228</v>
      </c>
      <c r="B33" s="110" t="s">
        <v>229</v>
      </c>
      <c r="C33" s="111" t="s">
        <v>147</v>
      </c>
      <c r="D33" s="111" t="s">
        <v>159</v>
      </c>
      <c r="E33" s="110" t="s">
        <v>264</v>
      </c>
      <c r="F33" s="110" t="s">
        <v>230</v>
      </c>
    </row>
    <row r="34" spans="1:6" ht="63.75" x14ac:dyDescent="0.25">
      <c r="A34" s="112" t="s">
        <v>231</v>
      </c>
      <c r="B34" s="113" t="s">
        <v>232</v>
      </c>
      <c r="C34" s="114" t="s">
        <v>147</v>
      </c>
      <c r="D34" s="114" t="s">
        <v>159</v>
      </c>
      <c r="E34" s="113" t="s">
        <v>265</v>
      </c>
      <c r="F34" s="113" t="s">
        <v>233</v>
      </c>
    </row>
    <row r="35" spans="1:6" ht="51" x14ac:dyDescent="0.25">
      <c r="A35" s="109" t="s">
        <v>234</v>
      </c>
      <c r="B35" s="110" t="s">
        <v>235</v>
      </c>
      <c r="C35" s="111" t="s">
        <v>139</v>
      </c>
      <c r="D35" s="111" t="s">
        <v>163</v>
      </c>
      <c r="E35" s="110" t="s">
        <v>266</v>
      </c>
      <c r="F35" s="110" t="s">
        <v>236</v>
      </c>
    </row>
  </sheetData>
  <mergeCells count="2">
    <mergeCell ref="A1:F1"/>
    <mergeCell ref="A2:F2"/>
  </mergeCells>
  <pageMargins left="0.75" right="0.75" top="1" bottom="1" header="0.5" footer="0.5"/>
</worksheet>
</file>

<file path=docMetadata/LabelInfo.xml><?xml version="1.0" encoding="utf-8"?>
<clbl:labelList xmlns:clbl="http://schemas.microsoft.com/office/2020/mipLabelMetadata">
  <clbl:label id="{4c3399f1-942f-4223-943f-f0a3ab31c2cb}" enabled="1" method="Standard" siteId="{20cec2fc-7fcc-487f-97f8-620c9c04c1f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ANEXO - 2 -ESCENARIO (i)</vt:lpstr>
      <vt:lpstr>ANEXO - 2 -ESCENARIO (ii)</vt:lpstr>
      <vt:lpstr>Personal de Apoyo y Reglas</vt:lpstr>
      <vt:lpstr>Matriz de Experiencia</vt:lpstr>
      <vt:lpstr>'ANEXO - 2 -ESCENARIO (i)'!Área_de_impresión</vt:lpstr>
      <vt:lpstr>'ANEXO - 2 -ESCENARIO (ii)'!Área_de_impresión</vt:lpstr>
    </vt:vector>
  </TitlesOfParts>
  <Manager/>
  <Company>fonade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Alvaro Narvaez</dc:creator>
  <cp:keywords/>
  <dc:description/>
  <cp:lastModifiedBy>Didier Ediver Rozo Duenas</cp:lastModifiedBy>
  <cp:revision/>
  <cp:lastPrinted>2026-06-03T15:24:33Z</cp:lastPrinted>
  <dcterms:created xsi:type="dcterms:W3CDTF">2004-02-25T16:54:32Z</dcterms:created>
  <dcterms:modified xsi:type="dcterms:W3CDTF">2026-09-22T02:55:03Z</dcterms:modified>
  <cp:category/>
  <cp:contentStatus/>
</cp:coreProperties>
</file>